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W:\Ops_Invadmin\Fixed Income\Portfolios\2022\Feb 2022\Forthnightly Portfolio\28022022\"/>
    </mc:Choice>
  </mc:AlternateContent>
  <bookViews>
    <workbookView xWindow="-120" yWindow="-120" windowWidth="20730" windowHeight="11160" tabRatio="769"/>
  </bookViews>
  <sheets>
    <sheet name="LTBPDF" sheetId="1" r:id="rId1"/>
    <sheet name="LTCHF" sheetId="2" r:id="rId2"/>
    <sheet name="LTCRF" sheetId="3" r:id="rId3"/>
    <sheet name="LTFBF" sheetId="4" r:id="rId4"/>
    <sheet name="LTGLTF" sheetId="5" r:id="rId5"/>
    <sheet name="LTLQF" sheetId="6" r:id="rId6"/>
    <sheet name="LTLDSTF" sheetId="7" r:id="rId7"/>
    <sheet name="LTMMF" sheetId="8" r:id="rId8"/>
    <sheet name="LTCF" sheetId="9" r:id="rId9"/>
    <sheet name="LTRICBF" sheetId="10" r:id="rId10"/>
    <sheet name="LTSTBF" sheetId="11" r:id="rId11"/>
    <sheet name="LTTACBF" sheetId="12" r:id="rId12"/>
    <sheet name="LTUSTF" sheetId="13" r:id="rId13"/>
    <sheet name="LTFMPXIVA" sheetId="14" r:id="rId14"/>
    <sheet name="LTFMPXVIIIB" sheetId="15" r:id="rId15"/>
    <sheet name="LTFMPXVIIIC" sheetId="16" r:id="rId16"/>
    <sheet name="LTFMPXVIIID" sheetId="17" r:id="rId17"/>
    <sheet name="LTFMPXVIIB" sheetId="18" r:id="rId18"/>
  </sheets>
  <definedNames>
    <definedName name="_xlnm._FilterDatabase" localSheetId="2" hidden="1">LTCRF!#REF!</definedName>
    <definedName name="_xlnm._FilterDatabase" localSheetId="3" hidden="1">LTFBF!#REF!</definedName>
    <definedName name="_xlnm._FilterDatabase" localSheetId="17" hidden="1">LTFMPXVIIB!#REF!</definedName>
    <definedName name="_xlnm._FilterDatabase" localSheetId="14" hidden="1">LTFMPXVIIIB!#REF!</definedName>
    <definedName name="_xlnm._FilterDatabase" localSheetId="15" hidden="1">LTFMPXVIIIC!#REF!</definedName>
    <definedName name="_xlnm._FilterDatabase" localSheetId="16" hidden="1">LTFMPXVIIID!#REF!</definedName>
    <definedName name="_xlnm._FilterDatabase" localSheetId="4" hidden="1">LTGLTF!#REF!</definedName>
    <definedName name="_xlnm._FilterDatabase" localSheetId="6" hidden="1">LTLDSTF!#REF!</definedName>
    <definedName name="_xlnm._FilterDatabase" localSheetId="5" hidden="1">LTLQF!#REF!</definedName>
    <definedName name="_xlnm._FilterDatabase" localSheetId="9" hidden="1">LTRICBF!#REF!</definedName>
    <definedName name="_xlnm._FilterDatabase" localSheetId="10" hidden="1">LTSTBF!#REF!</definedName>
    <definedName name="_xlnm._FilterDatabase" localSheetId="11" hidden="1">LTTACBF!#REF!</definedName>
    <definedName name="_xlnm._FilterDatabase" localSheetId="12" hidden="1">LTUSTF!#REF!</definedName>
    <definedName name="_xlnm.Print_Area" localSheetId="0">LTBPDF!#REF!</definedName>
    <definedName name="_xlnm.Print_Area" localSheetId="1">LTCHF!#REF!</definedName>
    <definedName name="_xlnm.Print_Area" localSheetId="2">LTCRF!#REF!</definedName>
    <definedName name="_xlnm.Print_Area" localSheetId="3">LTFBF!#REF!</definedName>
    <definedName name="_xlnm.Print_Area" localSheetId="4">LTGLTF!$A$1:$I$29</definedName>
    <definedName name="_xlnm.Print_Area" localSheetId="6">LTLDSTF!#REF!</definedName>
    <definedName name="_xlnm.Print_Area" localSheetId="5">LTLQF!#REF!</definedName>
    <definedName name="_xlnm.Print_Area" localSheetId="7">LTMMF!$A$1:$H$68</definedName>
    <definedName name="_xlnm.Print_Area" localSheetId="9">LTRICBF!$A$1:$WVS$83</definedName>
    <definedName name="_xlnm.Print_Area" localSheetId="10">LTSTBF!#REF!</definedName>
    <definedName name="_xlnm.Print_Area" localSheetId="11">LTTACBF!$A$1:$I$94</definedName>
    <definedName name="_xlnm.Print_Area" localSheetId="12">LTUSTF!$A$1:$WVS$49</definedName>
    <definedName name="Z_12459583_255E_4E15_855E_5595C5DC5C9B_.wvu.FilterData" localSheetId="3" hidden="1">LTFBF!#REF!</definedName>
    <definedName name="Z_170F82DA_CDB2_41A6_BC76_EE4BFB950A6B_.wvu.Cols" localSheetId="0" hidden="1">LTBPDF!#REF!</definedName>
    <definedName name="Z_170F82DA_CDB2_41A6_BC76_EE4BFB950A6B_.wvu.Cols" localSheetId="1" hidden="1">LTCHF!#REF!</definedName>
    <definedName name="Z_170F82DA_CDB2_41A6_BC76_EE4BFB950A6B_.wvu.Cols" localSheetId="2" hidden="1">LTCRF!#REF!</definedName>
    <definedName name="Z_170F82DA_CDB2_41A6_BC76_EE4BFB950A6B_.wvu.Cols" localSheetId="3" hidden="1">LTFBF!#REF!</definedName>
    <definedName name="Z_170F82DA_CDB2_41A6_BC76_EE4BFB950A6B_.wvu.Cols" localSheetId="4" hidden="1">LTGLTF!#REF!</definedName>
    <definedName name="Z_170F82DA_CDB2_41A6_BC76_EE4BFB950A6B_.wvu.Cols" localSheetId="6" hidden="1">LTLDSTF!#REF!</definedName>
    <definedName name="Z_170F82DA_CDB2_41A6_BC76_EE4BFB950A6B_.wvu.Cols" localSheetId="5" hidden="1">LTLQF!#REF!</definedName>
    <definedName name="Z_170F82DA_CDB2_41A6_BC76_EE4BFB950A6B_.wvu.Cols" localSheetId="7" hidden="1">LTMMF!#REF!</definedName>
    <definedName name="Z_170F82DA_CDB2_41A6_BC76_EE4BFB950A6B_.wvu.Cols" localSheetId="9" hidden="1">LTRICBF!#REF!</definedName>
    <definedName name="Z_170F82DA_CDB2_41A6_BC76_EE4BFB950A6B_.wvu.Cols" localSheetId="10" hidden="1">LTSTBF!#REF!</definedName>
    <definedName name="Z_170F82DA_CDB2_41A6_BC76_EE4BFB950A6B_.wvu.Cols" localSheetId="11" hidden="1">LTTACBF!#REF!</definedName>
    <definedName name="Z_170F82DA_CDB2_41A6_BC76_EE4BFB950A6B_.wvu.Cols" localSheetId="12" hidden="1">LTUSTF!#REF!</definedName>
    <definedName name="Z_170F82DA_CDB2_41A6_BC76_EE4BFB950A6B_.wvu.FilterData" localSheetId="2" hidden="1">LTCRF!#REF!</definedName>
    <definedName name="Z_170F82DA_CDB2_41A6_BC76_EE4BFB950A6B_.wvu.FilterData" localSheetId="3" hidden="1">LTFBF!#REF!</definedName>
    <definedName name="Z_170F82DA_CDB2_41A6_BC76_EE4BFB950A6B_.wvu.FilterData" localSheetId="6" hidden="1">LTLDSTF!#REF!</definedName>
    <definedName name="Z_170F82DA_CDB2_41A6_BC76_EE4BFB950A6B_.wvu.FilterData" localSheetId="9" hidden="1">LTRICBF!#REF!</definedName>
    <definedName name="Z_170F82DA_CDB2_41A6_BC76_EE4BFB950A6B_.wvu.FilterData" localSheetId="10" hidden="1">LTSTBF!#REF!</definedName>
    <definedName name="Z_170F82DA_CDB2_41A6_BC76_EE4BFB950A6B_.wvu.PrintArea" localSheetId="0" hidden="1">LTBPDF!#REF!</definedName>
    <definedName name="Z_170F82DA_CDB2_41A6_BC76_EE4BFB950A6B_.wvu.PrintArea" localSheetId="1" hidden="1">LTCHF!#REF!</definedName>
    <definedName name="Z_170F82DA_CDB2_41A6_BC76_EE4BFB950A6B_.wvu.PrintArea" localSheetId="2" hidden="1">LTCRF!#REF!</definedName>
    <definedName name="Z_170F82DA_CDB2_41A6_BC76_EE4BFB950A6B_.wvu.PrintArea" localSheetId="3" hidden="1">LTFBF!#REF!</definedName>
    <definedName name="Z_170F82DA_CDB2_41A6_BC76_EE4BFB950A6B_.wvu.PrintArea" localSheetId="4" hidden="1">LTGLTF!#REF!</definedName>
    <definedName name="Z_170F82DA_CDB2_41A6_BC76_EE4BFB950A6B_.wvu.PrintArea" localSheetId="6" hidden="1">LTLDSTF!#REF!</definedName>
    <definedName name="Z_170F82DA_CDB2_41A6_BC76_EE4BFB950A6B_.wvu.PrintArea" localSheetId="5" hidden="1">LTLQF!#REF!</definedName>
    <definedName name="Z_170F82DA_CDB2_41A6_BC76_EE4BFB950A6B_.wvu.PrintArea" localSheetId="7" hidden="1">LTMMF!#REF!</definedName>
    <definedName name="Z_170F82DA_CDB2_41A6_BC76_EE4BFB950A6B_.wvu.PrintArea" localSheetId="9" hidden="1">LTRICBF!#REF!</definedName>
    <definedName name="Z_170F82DA_CDB2_41A6_BC76_EE4BFB950A6B_.wvu.PrintArea" localSheetId="10" hidden="1">LTSTBF!#REF!</definedName>
    <definedName name="Z_170F82DA_CDB2_41A6_BC76_EE4BFB950A6B_.wvu.PrintArea" localSheetId="11" hidden="1">LTTACBF!#REF!</definedName>
    <definedName name="Z_170F82DA_CDB2_41A6_BC76_EE4BFB950A6B_.wvu.PrintArea" localSheetId="12" hidden="1">LTUSTF!#REF!</definedName>
    <definedName name="Z_170F82DA_CDB2_41A6_BC76_EE4BFB950A6B_.wvu.Rows" localSheetId="0" hidden="1">LTBPDF!#REF!,LTBPDF!#REF!</definedName>
    <definedName name="Z_170F82DA_CDB2_41A6_BC76_EE4BFB950A6B_.wvu.Rows" localSheetId="1" hidden="1">LTCHF!#REF!,LTCHF!#REF!,LTCHF!#REF!</definedName>
    <definedName name="Z_170F82DA_CDB2_41A6_BC76_EE4BFB950A6B_.wvu.Rows" localSheetId="2" hidden="1">LTCRF!#REF!,LTCRF!#REF!,LTCRF!#REF!</definedName>
    <definedName name="Z_170F82DA_CDB2_41A6_BC76_EE4BFB950A6B_.wvu.Rows" localSheetId="4" hidden="1">LTGLTF!#REF!</definedName>
    <definedName name="Z_170F82DA_CDB2_41A6_BC76_EE4BFB950A6B_.wvu.Rows" localSheetId="6" hidden="1">LTLDSTF!#REF!</definedName>
    <definedName name="Z_170F82DA_CDB2_41A6_BC76_EE4BFB950A6B_.wvu.Rows" localSheetId="5" hidden="1">LTLQF!#REF!</definedName>
    <definedName name="Z_170F82DA_CDB2_41A6_BC76_EE4BFB950A6B_.wvu.Rows" localSheetId="7" hidden="1">LTMMF!#REF!</definedName>
    <definedName name="Z_170F82DA_CDB2_41A6_BC76_EE4BFB950A6B_.wvu.Rows" localSheetId="9" hidden="1">LTRICBF!#REF!</definedName>
    <definedName name="Z_170F82DA_CDB2_41A6_BC76_EE4BFB950A6B_.wvu.Rows" localSheetId="10" hidden="1">LTSTBF!#REF!,LTSTBF!#REF!</definedName>
    <definedName name="Z_170F82DA_CDB2_41A6_BC76_EE4BFB950A6B_.wvu.Rows" localSheetId="11" hidden="1">LTTACBF!#REF!</definedName>
    <definedName name="Z_170F82DA_CDB2_41A6_BC76_EE4BFB950A6B_.wvu.Rows" localSheetId="12" hidden="1">LTUSTF!#REF!</definedName>
    <definedName name="Z_2D6981FB_1913_4D36_9E3A_F0D1C5FF11BF_.wvu.FilterData" localSheetId="3" hidden="1">LTFBF!#REF!</definedName>
    <definedName name="Z_2DAC9E77_416F_4586_91B4_4C02149D7DBD_.wvu.FilterData" localSheetId="6" hidden="1">LTLDSTF!#REF!</definedName>
    <definedName name="Z_4799D977_5BC9_43A8_B3B9_77474137D609_.wvu.FilterData" localSheetId="9" hidden="1">LTRICBF!#REF!</definedName>
    <definedName name="Z_4C0511EC_2123_47A5_A389_479803CD78C8_.wvu.FilterData" localSheetId="3" hidden="1">LTFBF!#REF!</definedName>
    <definedName name="Z_4C0511EC_2123_47A5_A389_479803CD78C8_.wvu.FilterData" localSheetId="10" hidden="1">LTSTBF!#REF!</definedName>
    <definedName name="Z_4C0511EC_2123_47A5_A389_479803CD78C8_.wvu.PrintArea" localSheetId="0" hidden="1">LTBPDF!#REF!</definedName>
    <definedName name="Z_4C0511EC_2123_47A5_A389_479803CD78C8_.wvu.PrintArea" localSheetId="1" hidden="1">LTCHF!#REF!</definedName>
    <definedName name="Z_4C0511EC_2123_47A5_A389_479803CD78C8_.wvu.PrintArea" localSheetId="2" hidden="1">LTCRF!#REF!</definedName>
    <definedName name="Z_4C0511EC_2123_47A5_A389_479803CD78C8_.wvu.PrintArea" localSheetId="3" hidden="1">LTFBF!#REF!</definedName>
    <definedName name="Z_4C0511EC_2123_47A5_A389_479803CD78C8_.wvu.PrintArea" localSheetId="4" hidden="1">LTGLTF!#REF!</definedName>
    <definedName name="Z_4C0511EC_2123_47A5_A389_479803CD78C8_.wvu.PrintArea" localSheetId="6" hidden="1">LTLDSTF!#REF!</definedName>
    <definedName name="Z_4C0511EC_2123_47A5_A389_479803CD78C8_.wvu.PrintArea" localSheetId="5" hidden="1">LTLQF!#REF!</definedName>
    <definedName name="Z_4C0511EC_2123_47A5_A389_479803CD78C8_.wvu.PrintArea" localSheetId="7" hidden="1">LTMMF!#REF!</definedName>
    <definedName name="Z_4C0511EC_2123_47A5_A389_479803CD78C8_.wvu.PrintArea" localSheetId="9" hidden="1">LTRICBF!#REF!</definedName>
    <definedName name="Z_4C0511EC_2123_47A5_A389_479803CD78C8_.wvu.PrintArea" localSheetId="10" hidden="1">LTSTBF!#REF!</definedName>
    <definedName name="Z_4C0511EC_2123_47A5_A389_479803CD78C8_.wvu.PrintArea" localSheetId="11" hidden="1">LTTACBF!#REF!</definedName>
    <definedName name="Z_4C0511EC_2123_47A5_A389_479803CD78C8_.wvu.PrintArea" localSheetId="12" hidden="1">LTUSTF!#REF!</definedName>
    <definedName name="Z_55C02844_DD9C_401F_8D01_25F9446E4BFB_.wvu.FilterData" localSheetId="3" hidden="1">LTFBF!#REF!</definedName>
    <definedName name="Z_6FAC3101_2789_4DBD_BCD1_55F99BE1D578_.wvu.FilterData" localSheetId="3" hidden="1">LTFBF!#REF!</definedName>
    <definedName name="Z_6FAC3101_2789_4DBD_BCD1_55F99BE1D578_.wvu.FilterData" localSheetId="10" hidden="1">LTSTBF!#REF!</definedName>
    <definedName name="Z_6FAC3101_2789_4DBD_BCD1_55F99BE1D578_.wvu.PrintArea" localSheetId="4" hidden="1">LTGLTF!#REF!</definedName>
    <definedName name="Z_781BA8A7_DD14_49FF_B12E_7083BC457BDA_.wvu.FilterData" localSheetId="3" hidden="1">LTFBF!#REF!</definedName>
    <definedName name="Z_81C2BCBB_B4F2_43C7_9023_7D9D9D4E6E9F_.wvu.Cols" localSheetId="0" hidden="1">LTBPDF!#REF!</definedName>
    <definedName name="Z_81C2BCBB_B4F2_43C7_9023_7D9D9D4E6E9F_.wvu.Cols" localSheetId="1" hidden="1">LTCHF!#REF!</definedName>
    <definedName name="Z_81C2BCBB_B4F2_43C7_9023_7D9D9D4E6E9F_.wvu.Cols" localSheetId="2" hidden="1">LTCRF!#REF!</definedName>
    <definedName name="Z_81C2BCBB_B4F2_43C7_9023_7D9D9D4E6E9F_.wvu.Cols" localSheetId="3" hidden="1">LTFBF!#REF!</definedName>
    <definedName name="Z_81C2BCBB_B4F2_43C7_9023_7D9D9D4E6E9F_.wvu.Cols" localSheetId="4" hidden="1">LTGLTF!#REF!</definedName>
    <definedName name="Z_81C2BCBB_B4F2_43C7_9023_7D9D9D4E6E9F_.wvu.Cols" localSheetId="6" hidden="1">LTLDSTF!#REF!</definedName>
    <definedName name="Z_81C2BCBB_B4F2_43C7_9023_7D9D9D4E6E9F_.wvu.Cols" localSheetId="5" hidden="1">LTLQF!#REF!</definedName>
    <definedName name="Z_81C2BCBB_B4F2_43C7_9023_7D9D9D4E6E9F_.wvu.Cols" localSheetId="7" hidden="1">LTMMF!#REF!</definedName>
    <definedName name="Z_81C2BCBB_B4F2_43C7_9023_7D9D9D4E6E9F_.wvu.Cols" localSheetId="9" hidden="1">LTRICBF!#REF!</definedName>
    <definedName name="Z_81C2BCBB_B4F2_43C7_9023_7D9D9D4E6E9F_.wvu.Cols" localSheetId="10" hidden="1">LTSTBF!#REF!</definedName>
    <definedName name="Z_81C2BCBB_B4F2_43C7_9023_7D9D9D4E6E9F_.wvu.Cols" localSheetId="11" hidden="1">LTTACBF!#REF!</definedName>
    <definedName name="Z_81C2BCBB_B4F2_43C7_9023_7D9D9D4E6E9F_.wvu.Cols" localSheetId="12" hidden="1">LTUSTF!#REF!</definedName>
    <definedName name="Z_81C2BCBB_B4F2_43C7_9023_7D9D9D4E6E9F_.wvu.FilterData" localSheetId="2" hidden="1">LTCRF!#REF!</definedName>
    <definedName name="Z_81C2BCBB_B4F2_43C7_9023_7D9D9D4E6E9F_.wvu.FilterData" localSheetId="3" hidden="1">LTFBF!#REF!</definedName>
    <definedName name="Z_81C2BCBB_B4F2_43C7_9023_7D9D9D4E6E9F_.wvu.FilterData" localSheetId="6" hidden="1">LTLDSTF!#REF!</definedName>
    <definedName name="Z_81C2BCBB_B4F2_43C7_9023_7D9D9D4E6E9F_.wvu.FilterData" localSheetId="9" hidden="1">LTRICBF!#REF!</definedName>
    <definedName name="Z_81C2BCBB_B4F2_43C7_9023_7D9D9D4E6E9F_.wvu.FilterData" localSheetId="10" hidden="1">LTSTBF!#REF!</definedName>
    <definedName name="Z_81C2BCBB_B4F2_43C7_9023_7D9D9D4E6E9F_.wvu.PrintArea" localSheetId="0" hidden="1">LTBPDF!#REF!</definedName>
    <definedName name="Z_81C2BCBB_B4F2_43C7_9023_7D9D9D4E6E9F_.wvu.PrintArea" localSheetId="1" hidden="1">LTCHF!#REF!</definedName>
    <definedName name="Z_81C2BCBB_B4F2_43C7_9023_7D9D9D4E6E9F_.wvu.PrintArea" localSheetId="2" hidden="1">LTCRF!#REF!</definedName>
    <definedName name="Z_81C2BCBB_B4F2_43C7_9023_7D9D9D4E6E9F_.wvu.PrintArea" localSheetId="3" hidden="1">LTFBF!#REF!</definedName>
    <definedName name="Z_81C2BCBB_B4F2_43C7_9023_7D9D9D4E6E9F_.wvu.PrintArea" localSheetId="4" hidden="1">LTGLTF!#REF!</definedName>
    <definedName name="Z_81C2BCBB_B4F2_43C7_9023_7D9D9D4E6E9F_.wvu.PrintArea" localSheetId="6" hidden="1">LTLDSTF!#REF!</definedName>
    <definedName name="Z_81C2BCBB_B4F2_43C7_9023_7D9D9D4E6E9F_.wvu.PrintArea" localSheetId="5" hidden="1">LTLQF!#REF!</definedName>
    <definedName name="Z_81C2BCBB_B4F2_43C7_9023_7D9D9D4E6E9F_.wvu.PrintArea" localSheetId="7" hidden="1">LTMMF!#REF!</definedName>
    <definedName name="Z_81C2BCBB_B4F2_43C7_9023_7D9D9D4E6E9F_.wvu.PrintArea" localSheetId="9" hidden="1">LTRICBF!#REF!</definedName>
    <definedName name="Z_81C2BCBB_B4F2_43C7_9023_7D9D9D4E6E9F_.wvu.PrintArea" localSheetId="10" hidden="1">LTSTBF!#REF!</definedName>
    <definedName name="Z_81C2BCBB_B4F2_43C7_9023_7D9D9D4E6E9F_.wvu.PrintArea" localSheetId="11" hidden="1">LTTACBF!#REF!</definedName>
    <definedName name="Z_81C2BCBB_B4F2_43C7_9023_7D9D9D4E6E9F_.wvu.PrintArea" localSheetId="12" hidden="1">LTUSTF!#REF!</definedName>
    <definedName name="Z_81C2BCBB_B4F2_43C7_9023_7D9D9D4E6E9F_.wvu.Rows" localSheetId="0" hidden="1">LTBPDF!#REF!,LTBPDF!#REF!,LTBPDF!#REF!</definedName>
    <definedName name="Z_81C2BCBB_B4F2_43C7_9023_7D9D9D4E6E9F_.wvu.Rows" localSheetId="1" hidden="1">LTCHF!#REF!,LTCHF!#REF!,LTCHF!#REF!,LTCHF!#REF!</definedName>
    <definedName name="Z_81C2BCBB_B4F2_43C7_9023_7D9D9D4E6E9F_.wvu.Rows" localSheetId="2" hidden="1">LTCRF!#REF!,LTCRF!#REF!,LTCRF!#REF!,LTCRF!#REF!</definedName>
    <definedName name="Z_81C2BCBB_B4F2_43C7_9023_7D9D9D4E6E9F_.wvu.Rows" localSheetId="3" hidden="1">LTFBF!#REF!</definedName>
    <definedName name="Z_81C2BCBB_B4F2_43C7_9023_7D9D9D4E6E9F_.wvu.Rows" localSheetId="4" hidden="1">LTGLTF!#REF!,LTGLTF!#REF!</definedName>
    <definedName name="Z_81C2BCBB_B4F2_43C7_9023_7D9D9D4E6E9F_.wvu.Rows" localSheetId="6" hidden="1">LTLDSTF!#REF!,LTLDSTF!#REF!</definedName>
    <definedName name="Z_81C2BCBB_B4F2_43C7_9023_7D9D9D4E6E9F_.wvu.Rows" localSheetId="5" hidden="1">LTLQF!#REF!,LTLQF!#REF!</definedName>
    <definedName name="Z_81C2BCBB_B4F2_43C7_9023_7D9D9D4E6E9F_.wvu.Rows" localSheetId="7" hidden="1">LTMMF!#REF!,LTMMF!#REF!</definedName>
    <definedName name="Z_81C2BCBB_B4F2_43C7_9023_7D9D9D4E6E9F_.wvu.Rows" localSheetId="9" hidden="1">LTRICBF!#REF!,LTRICBF!#REF!</definedName>
    <definedName name="Z_81C2BCBB_B4F2_43C7_9023_7D9D9D4E6E9F_.wvu.Rows" localSheetId="10" hidden="1">LTSTBF!#REF!,LTSTBF!#REF!,LTSTBF!#REF!</definedName>
    <definedName name="Z_81C2BCBB_B4F2_43C7_9023_7D9D9D4E6E9F_.wvu.Rows" localSheetId="11" hidden="1">LTTACBF!#REF!,LTTACBF!#REF!</definedName>
    <definedName name="Z_81C2BCBB_B4F2_43C7_9023_7D9D9D4E6E9F_.wvu.Rows" localSheetId="12" hidden="1">LTUSTF!#REF!,LTUSTF!#REF!</definedName>
    <definedName name="Z_A3FCF685_D349_4ED7_8867_F6BA73243D72_.wvu.FilterData" localSheetId="2" hidden="1">LTCRF!#REF!</definedName>
    <definedName name="Z_A3FCF685_D349_4ED7_8867_F6BA73243D72_.wvu.FilterData" localSheetId="3" hidden="1">LTFBF!#REF!</definedName>
    <definedName name="Z_A3FCF685_D349_4ED7_8867_F6BA73243D72_.wvu.FilterData" localSheetId="6" hidden="1">LTLDSTF!#REF!</definedName>
    <definedName name="Z_A3FCF685_D349_4ED7_8867_F6BA73243D72_.wvu.FilterData" localSheetId="9" hidden="1">LTRICBF!#REF!</definedName>
    <definedName name="Z_A3FCF685_D349_4ED7_8867_F6BA73243D72_.wvu.FilterData" localSheetId="10" hidden="1">LTSTBF!#REF!</definedName>
    <definedName name="Z_C41361CB_77F4_47F4_AC7D_9218B450045A_.wvu.FilterData" localSheetId="2" hidden="1">LTCRF!#REF!</definedName>
    <definedName name="Z_D2B293BE_2F65_422E_8A0B_9CD8295C9ADF_.wvu.FilterData" localSheetId="3" hidden="1">LTFBF!#REF!</definedName>
    <definedName name="Z_D757C2E5_5907_49B3_B8CD_E1F5C9A3D9BF_.wvu.FilterData" localSheetId="6" hidden="1">LTLDSTF!#REF!</definedName>
    <definedName name="Z_E2F527C1_3EFA_4810_912A_1D466B9EB317_.wvu.Cols" localSheetId="0" hidden="1">LTBPDF!#REF!</definedName>
    <definedName name="Z_E2F527C1_3EFA_4810_912A_1D466B9EB317_.wvu.Cols" localSheetId="1" hidden="1">LTCHF!#REF!</definedName>
    <definedName name="Z_E2F527C1_3EFA_4810_912A_1D466B9EB317_.wvu.Cols" localSheetId="2" hidden="1">LTCRF!#REF!</definedName>
    <definedName name="Z_E2F527C1_3EFA_4810_912A_1D466B9EB317_.wvu.Cols" localSheetId="3" hidden="1">LTFBF!#REF!</definedName>
    <definedName name="Z_E2F527C1_3EFA_4810_912A_1D466B9EB317_.wvu.Cols" localSheetId="4" hidden="1">LTGLTF!#REF!</definedName>
    <definedName name="Z_E2F527C1_3EFA_4810_912A_1D466B9EB317_.wvu.Cols" localSheetId="6" hidden="1">LTLDSTF!#REF!</definedName>
    <definedName name="Z_E2F527C1_3EFA_4810_912A_1D466B9EB317_.wvu.Cols" localSheetId="5" hidden="1">LTLQF!#REF!</definedName>
    <definedName name="Z_E2F527C1_3EFA_4810_912A_1D466B9EB317_.wvu.Cols" localSheetId="7" hidden="1">LTMMF!#REF!</definedName>
    <definedName name="Z_E2F527C1_3EFA_4810_912A_1D466B9EB317_.wvu.Cols" localSheetId="9" hidden="1">LTRICBF!#REF!</definedName>
    <definedName name="Z_E2F527C1_3EFA_4810_912A_1D466B9EB317_.wvu.Cols" localSheetId="10" hidden="1">LTSTBF!#REF!</definedName>
    <definedName name="Z_E2F527C1_3EFA_4810_912A_1D466B9EB317_.wvu.Cols" localSheetId="11" hidden="1">LTTACBF!#REF!</definedName>
    <definedName name="Z_E2F527C1_3EFA_4810_912A_1D466B9EB317_.wvu.Cols" localSheetId="12" hidden="1">LTUSTF!#REF!</definedName>
    <definedName name="Z_E2F527C1_3EFA_4810_912A_1D466B9EB317_.wvu.FilterData" localSheetId="2" hidden="1">LTCRF!#REF!</definedName>
    <definedName name="Z_E2F527C1_3EFA_4810_912A_1D466B9EB317_.wvu.FilterData" localSheetId="3" hidden="1">LTFBF!#REF!</definedName>
    <definedName name="Z_E2F527C1_3EFA_4810_912A_1D466B9EB317_.wvu.FilterData" localSheetId="6" hidden="1">LTLDSTF!#REF!</definedName>
    <definedName name="Z_E2F527C1_3EFA_4810_912A_1D466B9EB317_.wvu.FilterData" localSheetId="9" hidden="1">LTRICBF!#REF!</definedName>
    <definedName name="Z_E2F527C1_3EFA_4810_912A_1D466B9EB317_.wvu.FilterData" localSheetId="10" hidden="1">LTSTBF!#REF!</definedName>
    <definedName name="Z_E2F527C1_3EFA_4810_912A_1D466B9EB317_.wvu.PrintArea" localSheetId="0" hidden="1">LTBPDF!#REF!</definedName>
    <definedName name="Z_E2F527C1_3EFA_4810_912A_1D466B9EB317_.wvu.PrintArea" localSheetId="1" hidden="1">LTCHF!#REF!</definedName>
    <definedName name="Z_E2F527C1_3EFA_4810_912A_1D466B9EB317_.wvu.PrintArea" localSheetId="2" hidden="1">LTCRF!#REF!</definedName>
    <definedName name="Z_E2F527C1_3EFA_4810_912A_1D466B9EB317_.wvu.PrintArea" localSheetId="3" hidden="1">LTFBF!#REF!</definedName>
    <definedName name="Z_E2F527C1_3EFA_4810_912A_1D466B9EB317_.wvu.PrintArea" localSheetId="4" hidden="1">LTGLTF!#REF!</definedName>
    <definedName name="Z_E2F527C1_3EFA_4810_912A_1D466B9EB317_.wvu.PrintArea" localSheetId="6" hidden="1">LTLDSTF!#REF!</definedName>
    <definedName name="Z_E2F527C1_3EFA_4810_912A_1D466B9EB317_.wvu.PrintArea" localSheetId="5" hidden="1">LTLQF!#REF!</definedName>
    <definedName name="Z_E2F527C1_3EFA_4810_912A_1D466B9EB317_.wvu.PrintArea" localSheetId="7" hidden="1">LTMMF!#REF!</definedName>
    <definedName name="Z_E2F527C1_3EFA_4810_912A_1D466B9EB317_.wvu.PrintArea" localSheetId="9" hidden="1">LTRICBF!#REF!</definedName>
    <definedName name="Z_E2F527C1_3EFA_4810_912A_1D466B9EB317_.wvu.PrintArea" localSheetId="10" hidden="1">LTSTBF!#REF!</definedName>
    <definedName name="Z_E2F527C1_3EFA_4810_912A_1D466B9EB317_.wvu.PrintArea" localSheetId="11" hidden="1">LTTACBF!#REF!</definedName>
    <definedName name="Z_E2F527C1_3EFA_4810_912A_1D466B9EB317_.wvu.PrintArea" localSheetId="12" hidden="1">LTUSTF!#REF!</definedName>
    <definedName name="Z_E2F527C1_3EFA_4810_912A_1D466B9EB317_.wvu.Rows" localSheetId="0" hidden="1">LTBPDF!#REF!,LTBPDF!#REF!</definedName>
    <definedName name="Z_E2F527C1_3EFA_4810_912A_1D466B9EB317_.wvu.Rows" localSheetId="1" hidden="1">LTCHF!#REF!,LTCHF!#REF!,LTCHF!#REF!</definedName>
    <definedName name="Z_E2F527C1_3EFA_4810_912A_1D466B9EB317_.wvu.Rows" localSheetId="2" hidden="1">LTCRF!#REF!,LTCRF!#REF!,LTCRF!#REF!</definedName>
    <definedName name="Z_E2F527C1_3EFA_4810_912A_1D466B9EB317_.wvu.Rows" localSheetId="4" hidden="1">LTGLTF!#REF!</definedName>
    <definedName name="Z_E2F527C1_3EFA_4810_912A_1D466B9EB317_.wvu.Rows" localSheetId="6" hidden="1">LTLDSTF!#REF!</definedName>
    <definedName name="Z_E2F527C1_3EFA_4810_912A_1D466B9EB317_.wvu.Rows" localSheetId="5" hidden="1">LTLQF!#REF!</definedName>
    <definedName name="Z_E2F527C1_3EFA_4810_912A_1D466B9EB317_.wvu.Rows" localSheetId="7" hidden="1">LTMMF!#REF!</definedName>
    <definedName name="Z_E2F527C1_3EFA_4810_912A_1D466B9EB317_.wvu.Rows" localSheetId="9" hidden="1">LTRICBF!#REF!</definedName>
    <definedName name="Z_E2F527C1_3EFA_4810_912A_1D466B9EB317_.wvu.Rows" localSheetId="10" hidden="1">LTSTBF!#REF!,LTSTBF!#REF!</definedName>
    <definedName name="Z_E2F527C1_3EFA_4810_912A_1D466B9EB317_.wvu.Rows" localSheetId="11" hidden="1">LTTACBF!#REF!</definedName>
    <definedName name="Z_E2F527C1_3EFA_4810_912A_1D466B9EB317_.wvu.Rows" localSheetId="12" hidden="1">LTUSTF!#REF!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8" l="1"/>
  <c r="E30" i="18"/>
  <c r="F25" i="18"/>
  <c r="E25" i="18"/>
  <c r="F20" i="18"/>
  <c r="F34" i="18" s="1"/>
  <c r="E20" i="18"/>
  <c r="E34" i="18" s="1"/>
  <c r="F26" i="17"/>
  <c r="F22" i="17"/>
  <c r="E22" i="17"/>
  <c r="F18" i="17"/>
  <c r="E18" i="17"/>
  <c r="F11" i="17"/>
  <c r="E11" i="17"/>
  <c r="E26" i="17" s="1"/>
  <c r="F28" i="16"/>
  <c r="E28" i="16"/>
  <c r="F24" i="16"/>
  <c r="E24" i="16"/>
  <c r="F18" i="16"/>
  <c r="E18" i="16"/>
  <c r="F15" i="16"/>
  <c r="F32" i="16" s="1"/>
  <c r="E15" i="16"/>
  <c r="E32" i="16" s="1"/>
  <c r="F28" i="15"/>
  <c r="E28" i="15"/>
  <c r="F24" i="15"/>
  <c r="E24" i="15"/>
  <c r="F19" i="15"/>
  <c r="E19" i="15"/>
  <c r="F13" i="15"/>
  <c r="E13" i="15"/>
  <c r="F40" i="13"/>
  <c r="E40" i="13"/>
  <c r="F37" i="13"/>
  <c r="E37" i="13"/>
  <c r="F30" i="13"/>
  <c r="F43" i="13" s="1"/>
  <c r="E30" i="13"/>
  <c r="E43" i="13" s="1"/>
  <c r="F19" i="13"/>
  <c r="E19" i="13"/>
  <c r="F15" i="13"/>
  <c r="E15" i="13"/>
  <c r="F81" i="12" l="1"/>
  <c r="E81" i="12"/>
  <c r="F75" i="12"/>
  <c r="F85" i="12" s="1"/>
  <c r="E75" i="12"/>
  <c r="E85" i="12" s="1"/>
  <c r="F71" i="11"/>
  <c r="E71" i="11"/>
  <c r="F67" i="11"/>
  <c r="E67" i="11"/>
  <c r="E75" i="11" s="1"/>
  <c r="F48" i="11"/>
  <c r="E48" i="11"/>
  <c r="F38" i="11"/>
  <c r="F75" i="11" s="1"/>
  <c r="E38" i="11"/>
  <c r="F32" i="11"/>
  <c r="E32" i="11"/>
  <c r="F67" i="10"/>
  <c r="E67" i="10"/>
  <c r="F57" i="10"/>
  <c r="E57" i="10"/>
  <c r="F51" i="10"/>
  <c r="E51" i="10"/>
  <c r="F47" i="10"/>
  <c r="F71" i="10" s="1"/>
  <c r="E47" i="10"/>
  <c r="E71" i="10" s="1"/>
  <c r="F13" i="9"/>
  <c r="E13" i="9"/>
  <c r="F9" i="9"/>
  <c r="E9" i="9"/>
  <c r="F60" i="8"/>
  <c r="E60" i="8"/>
  <c r="F56" i="8"/>
  <c r="E56" i="8"/>
  <c r="F47" i="8"/>
  <c r="E47" i="8"/>
  <c r="F33" i="8"/>
  <c r="E33" i="8"/>
  <c r="F19" i="8"/>
  <c r="E19" i="8"/>
  <c r="F14" i="8"/>
  <c r="E14" i="8"/>
  <c r="F11" i="8"/>
  <c r="E11" i="8"/>
  <c r="F54" i="7"/>
  <c r="E54" i="7"/>
  <c r="F50" i="7"/>
  <c r="E50" i="7"/>
  <c r="F44" i="7"/>
  <c r="E44" i="7"/>
  <c r="F38" i="7"/>
  <c r="F58" i="7" s="1"/>
  <c r="E38" i="7"/>
  <c r="E58" i="7" s="1"/>
  <c r="F35" i="7"/>
  <c r="E35" i="7"/>
  <c r="F31" i="7"/>
  <c r="E31" i="7"/>
  <c r="F57" i="6"/>
  <c r="F60" i="6" s="1"/>
  <c r="E57" i="6"/>
  <c r="E60" i="6" s="1"/>
  <c r="F50" i="6"/>
  <c r="E50" i="6"/>
  <c r="F27" i="6"/>
  <c r="E27" i="6"/>
  <c r="F20" i="6"/>
  <c r="E20" i="6"/>
  <c r="F16" i="6"/>
  <c r="E16" i="6"/>
  <c r="F22" i="5"/>
  <c r="E22" i="5"/>
  <c r="F18" i="5"/>
  <c r="E18" i="5"/>
  <c r="F14" i="5"/>
  <c r="E14" i="5"/>
  <c r="F26" i="4"/>
  <c r="E26" i="4"/>
  <c r="F22" i="4"/>
  <c r="E22" i="4"/>
  <c r="F18" i="4"/>
  <c r="E18" i="4"/>
  <c r="F12" i="4"/>
  <c r="E12" i="4"/>
  <c r="F39" i="3"/>
  <c r="E39" i="3"/>
  <c r="F35" i="3"/>
  <c r="E35" i="3"/>
  <c r="F30" i="3"/>
  <c r="E30" i="3"/>
  <c r="F62" i="2"/>
  <c r="E62" i="2"/>
  <c r="F56" i="2"/>
  <c r="E56" i="2"/>
  <c r="F50" i="2"/>
  <c r="E50" i="2"/>
  <c r="F46" i="2"/>
  <c r="F66" i="2" s="1"/>
  <c r="E46" i="2"/>
  <c r="E66" i="2" s="1"/>
  <c r="F93" i="1"/>
  <c r="E93" i="1"/>
  <c r="F86" i="1"/>
  <c r="E86" i="1"/>
  <c r="F82" i="1"/>
  <c r="E82" i="1"/>
  <c r="F72" i="1"/>
  <c r="E72" i="1"/>
  <c r="F67" i="1"/>
  <c r="E67" i="1"/>
  <c r="F64" i="1"/>
  <c r="E64" i="1"/>
  <c r="F57" i="1"/>
  <c r="E57" i="1"/>
  <c r="F52" i="1"/>
  <c r="E52" i="1"/>
  <c r="E98" i="1" s="1"/>
  <c r="F49" i="1"/>
  <c r="E49" i="1"/>
  <c r="F98" i="1" l="1"/>
</calcChain>
</file>

<file path=xl/sharedStrings.xml><?xml version="1.0" encoding="utf-8"?>
<sst xmlns="http://schemas.openxmlformats.org/spreadsheetml/2006/main" count="1921" uniqueCount="837">
  <si>
    <t>UNAUDITED HALF-YEARLY FINANCIAL RESULTS FOR THE PERIOD ENDED November 30, 2017 AND THE PORTFOLIO AS ON THAT DATE</t>
  </si>
  <si>
    <t>(Pursuant to Regulations 59 and 59A of the Securities and Exchange Board of India (Mutual Funds) Regulations, 1996)</t>
  </si>
  <si>
    <t>Name of the Mutual Fund : L&amp;T Mutual Fund</t>
  </si>
  <si>
    <t>Name of the Scheme   : L&amp;T Banking and PSU Debt Fund (An open ended debt scheme predominantly investing in debt instruments of banks, public sector undertakings,
public financial institutions and municipal bonds)</t>
  </si>
  <si>
    <t>Name of the Instrument / Issuer</t>
  </si>
  <si>
    <t>Rating</t>
  </si>
  <si>
    <t>Quantity</t>
  </si>
  <si>
    <t>Market Value
 (Rs. in Lakhs)</t>
  </si>
  <si>
    <t>% to 
NAV</t>
  </si>
  <si>
    <t>Yield to Maturity (%)</t>
  </si>
  <si>
    <t>ISIN</t>
  </si>
  <si>
    <t>DEBT INSTRUMENTS</t>
  </si>
  <si>
    <t>Fixed Rates Bonds - Corporate</t>
  </si>
  <si>
    <t>Listed / Awaiting listing on Stock Exchanges</t>
  </si>
  <si>
    <t>6.50% Power Finance Corporation Limited 17-09-2025 **</t>
  </si>
  <si>
    <t>CRISIL AAA</t>
  </si>
  <si>
    <t>INE134E08LD7</t>
  </si>
  <si>
    <t>5.70% National Bank for Agriculture &amp; Rural Development 31-07-2025**</t>
  </si>
  <si>
    <t>INE261F08DK7</t>
  </si>
  <si>
    <t>5.81% Rec Limited 31-12-2025 **</t>
  </si>
  <si>
    <t>INE020B08DH2</t>
  </si>
  <si>
    <t>6.55% NTPC Limited 17-04-2023 **</t>
  </si>
  <si>
    <t>INE733E08148</t>
  </si>
  <si>
    <t>6.44% Indian Oil Corporation Limited 14-04-2023 **</t>
  </si>
  <si>
    <t>INE242A08445</t>
  </si>
  <si>
    <t>5.85% Rec Limited 20-12-2025 **</t>
  </si>
  <si>
    <t>INE020B08DF6</t>
  </si>
  <si>
    <t>7.49% Indian Railway Finance Corporation Limited 28-05-2027 **</t>
  </si>
  <si>
    <t>INE053F07AA7</t>
  </si>
  <si>
    <t>7.33% Indian Railway Finance Corporation Limited 27-08-2027 **</t>
  </si>
  <si>
    <t>CARE AAA</t>
  </si>
  <si>
    <t>INE053F07AC3</t>
  </si>
  <si>
    <t>7.65% Axis Bank Limited 30-01-2027 **</t>
  </si>
  <si>
    <t>INE238A08468</t>
  </si>
  <si>
    <t>7.95% HDFC Bank Limited 21-09-2026 **</t>
  </si>
  <si>
    <t>INE040A08369</t>
  </si>
  <si>
    <t>4.79% Hindustan Petroleum Corporation Limited 23-10-2023 **</t>
  </si>
  <si>
    <t>INE094A08085</t>
  </si>
  <si>
    <t>5.32% National Housing Bank 01-09-2023 **</t>
  </si>
  <si>
    <t>INE557F08FK3</t>
  </si>
  <si>
    <t>8.25% Indian Railway Finance Corporation Limited 28-02-2024 **</t>
  </si>
  <si>
    <t>INE053F07BB3</t>
  </si>
  <si>
    <t>9.50% Export Import Bank of India 03-12-2023 **</t>
  </si>
  <si>
    <t>INE514E08DG0</t>
  </si>
  <si>
    <t>5.45% NTPC Limited 15-10-2025 **</t>
  </si>
  <si>
    <t>INE733E08163</t>
  </si>
  <si>
    <t>8.50% Export Import Bank of India 08-07-2023 **</t>
  </si>
  <si>
    <t>INE514E08CQ1</t>
  </si>
  <si>
    <t>8.40% Power Grid Corporation of India Limited 27-05-2024 **</t>
  </si>
  <si>
    <t>INE752E07MQ8</t>
  </si>
  <si>
    <t>5.23% National Bank for Agriculture &amp; Rural Development 31-01-2025 **</t>
  </si>
  <si>
    <t>INE261F08DI1</t>
  </si>
  <si>
    <t>10.70% Indian Railway Finance Corporation Limited 11-09-2023 **</t>
  </si>
  <si>
    <t>INE053F09FP0</t>
  </si>
  <si>
    <t>7.20% Power Grid Corporation of India Limited 09-08-2027 **</t>
  </si>
  <si>
    <t>INE752E07OG5</t>
  </si>
  <si>
    <t>9.05% Housing Development Finance Corporation Limited 20-11-2023 **</t>
  </si>
  <si>
    <t>INE001A07RJ2</t>
  </si>
  <si>
    <t>8.80% Power Grid Corporation of India Limited 13-03-2023 **</t>
  </si>
  <si>
    <t>INE752E07KN9</t>
  </si>
  <si>
    <t>9.58% Export Import Bank of India 04-10-2023 **</t>
  </si>
  <si>
    <t>INE514E08CY5</t>
  </si>
  <si>
    <t>7.61% Housing and Urban Development Corporation Limited 22-06-2022 **</t>
  </si>
  <si>
    <t>INE031A08715</t>
  </si>
  <si>
    <t>8.50% Indian Railway Finance Corporation Limited 26-12-2023 **</t>
  </si>
  <si>
    <t>INE053F09FS4</t>
  </si>
  <si>
    <t>IND AAA</t>
  </si>
  <si>
    <t>8.56% Nuclear Power Corporation Of India Limited 15-03-2023 **</t>
  </si>
  <si>
    <t>INE206D08154</t>
  </si>
  <si>
    <t>8.50% National Bank for Agriculture &amp; Rural Development 31-01-2023 **</t>
  </si>
  <si>
    <t>INE261F08AT4</t>
  </si>
  <si>
    <t>8.80% Export Import Bank of India 15-03-2023 **</t>
  </si>
  <si>
    <t>INE514E08CI8</t>
  </si>
  <si>
    <t>9.30% Export Import Bank of India 11-05-2022 **</t>
  </si>
  <si>
    <t>INE514E08AX1</t>
  </si>
  <si>
    <t>8.73% NTPC Limited 07-03-2023 **</t>
  </si>
  <si>
    <t>INE733E07JC4</t>
  </si>
  <si>
    <t>9.15% Export Import Bank of India 05-09-2022 **</t>
  </si>
  <si>
    <t>INE514E08BK6</t>
  </si>
  <si>
    <t>Total</t>
  </si>
  <si>
    <t>Privately placed / Unlisted</t>
  </si>
  <si>
    <t>GOVERNMENT SECURITIES</t>
  </si>
  <si>
    <t>Fixed Rates Bonds - Government</t>
  </si>
  <si>
    <t>MONEY MARKET INSTRUMENTS</t>
  </si>
  <si>
    <t>Commercial Paper / Certificate of Deposit **</t>
  </si>
  <si>
    <t>Treasury Bill</t>
  </si>
  <si>
    <t>MONEY MARKET INSTRUMENT</t>
  </si>
  <si>
    <t>Commercial Paper/Certificate of Deposit **</t>
  </si>
  <si>
    <t>CENTRAL GOVERNMENT SECURITIES</t>
  </si>
  <si>
    <t>05.63% GOI 12-04-2026</t>
  </si>
  <si>
    <t>SOVEREIGN</t>
  </si>
  <si>
    <t>IN0020210012</t>
  </si>
  <si>
    <t>IN0020210186</t>
  </si>
  <si>
    <t>06.18% GOI 04-11-2024</t>
  </si>
  <si>
    <t>IN0020190396</t>
  </si>
  <si>
    <t>06.79% GOI 15-05-2027</t>
  </si>
  <si>
    <t>IN0020170026</t>
  </si>
  <si>
    <t>07.35% GOI 22-06-2024</t>
  </si>
  <si>
    <t>IN0020090034</t>
  </si>
  <si>
    <t>Certificate of Deposit **</t>
  </si>
  <si>
    <t>OTHERS</t>
  </si>
  <si>
    <t>(a) Tri Party Repo Dealing System (TREPS)/Reverse Repo</t>
  </si>
  <si>
    <t>(b) Net Receivables/(Payables)</t>
  </si>
  <si>
    <t>Net Assets</t>
  </si>
  <si>
    <t>All corporate ratings are assigned by rating agencies like CRISIL; CARE; ICRA; IND ,BWR.</t>
  </si>
  <si>
    <t>** indicates thinly traded / non traded securities as defined in SEBI Regulations and Guidelines.</t>
  </si>
  <si>
    <t>(SO): "Structured Obligations", (CE): "Credit Enhancements"</t>
  </si>
  <si>
    <t>Market value includes accrued interest</t>
  </si>
  <si>
    <t>Name of the Scheme        : L&amp;T Conservative Hybrid Fund (An open ended hybrid scheme investing predominantly in debt instruments)(Formerly known as L&amp;T Monthly Income Plan)</t>
  </si>
  <si>
    <t>Industry / Rating</t>
  </si>
  <si>
    <t>EQUITY &amp; EQUITY RELATED INSTRUMENTS</t>
  </si>
  <si>
    <t>K.P.R. Mill Limited</t>
  </si>
  <si>
    <t>Textile Products</t>
  </si>
  <si>
    <t>INE930H01031</t>
  </si>
  <si>
    <t>Infosys Limited</t>
  </si>
  <si>
    <t>Software</t>
  </si>
  <si>
    <t>INE009A01021</t>
  </si>
  <si>
    <t>ICICI Bank Limited</t>
  </si>
  <si>
    <t>Banks</t>
  </si>
  <si>
    <t>INE090A01021</t>
  </si>
  <si>
    <t>Minda Industries Limited</t>
  </si>
  <si>
    <t>Auto Ancillaries</t>
  </si>
  <si>
    <t>INE405E01023</t>
  </si>
  <si>
    <t>Bajaj Finance Limited</t>
  </si>
  <si>
    <t>Finance</t>
  </si>
  <si>
    <t>INE296A01024</t>
  </si>
  <si>
    <t>State Bank of India</t>
  </si>
  <si>
    <t>INE062A01020</t>
  </si>
  <si>
    <t>Greenpanel Industries Limited</t>
  </si>
  <si>
    <t>Consumer Durables</t>
  </si>
  <si>
    <t>INE08ZM01014</t>
  </si>
  <si>
    <t>Sona BLW Precision Forgings Limited</t>
  </si>
  <si>
    <t>INE073K01018</t>
  </si>
  <si>
    <t>Brigade Enterprises Limited</t>
  </si>
  <si>
    <t>Construction</t>
  </si>
  <si>
    <t>INE791I01019</t>
  </si>
  <si>
    <t>HDFC Bank Limited</t>
  </si>
  <si>
    <t>INE040A01034</t>
  </si>
  <si>
    <t>Bajaj Finserv Limited</t>
  </si>
  <si>
    <t>Insurance</t>
  </si>
  <si>
    <t>INE918I01018</t>
  </si>
  <si>
    <t>Sobha Limited</t>
  </si>
  <si>
    <t>INE671H01015</t>
  </si>
  <si>
    <t>Clean Science and Technology Limited</t>
  </si>
  <si>
    <t>Chemicals</t>
  </si>
  <si>
    <t>INE227W01023</t>
  </si>
  <si>
    <t>UltraTech Cement Limited</t>
  </si>
  <si>
    <t>Cement &amp; Cement Products</t>
  </si>
  <si>
    <t>INE481G01011</t>
  </si>
  <si>
    <t>APL Apollo Tubes Limited</t>
  </si>
  <si>
    <t>Ferrous Metals</t>
  </si>
  <si>
    <t>INE702C01027</t>
  </si>
  <si>
    <t>Tata Consultancy Services Limited</t>
  </si>
  <si>
    <t>INE467B01029</t>
  </si>
  <si>
    <t>Titan Company Limited</t>
  </si>
  <si>
    <t>INE280A01028</t>
  </si>
  <si>
    <t>eClerx Services Limited</t>
  </si>
  <si>
    <t>INE738I01010</t>
  </si>
  <si>
    <t>Zee Entertainment Enterprises Limited</t>
  </si>
  <si>
    <t>Entertainment</t>
  </si>
  <si>
    <t>INE256A01028</t>
  </si>
  <si>
    <t>Reliance Industries Limited</t>
  </si>
  <si>
    <t>Petroleum Products</t>
  </si>
  <si>
    <t>INE002A01018</t>
  </si>
  <si>
    <t>Happiest Minds Technologies Limited</t>
  </si>
  <si>
    <t>INE419U01012</t>
  </si>
  <si>
    <t>Hindalco Industries Limited</t>
  </si>
  <si>
    <t>Non - Ferrous Metals</t>
  </si>
  <si>
    <t>INE038A01020</t>
  </si>
  <si>
    <t>Computer Age Management Services Limited</t>
  </si>
  <si>
    <t>Capital Markets</t>
  </si>
  <si>
    <t>INE596I01012</t>
  </si>
  <si>
    <t>Indian Hotels Company Limited</t>
  </si>
  <si>
    <t>Leisure Services</t>
  </si>
  <si>
    <t>INE053A01029</t>
  </si>
  <si>
    <t>Navin Fluorine International Limited</t>
  </si>
  <si>
    <t>INE048G01026</t>
  </si>
  <si>
    <t>Rolex Rings Limited</t>
  </si>
  <si>
    <t>INE645S01016</t>
  </si>
  <si>
    <t>Sun Pharmaceutical Industries Limited</t>
  </si>
  <si>
    <t>Pharmaceuticals</t>
  </si>
  <si>
    <t>INE044A01036</t>
  </si>
  <si>
    <t>Gland Pharma Limited</t>
  </si>
  <si>
    <t>INE068V01023</t>
  </si>
  <si>
    <t>VRL Logistics Limited</t>
  </si>
  <si>
    <t>Transportation</t>
  </si>
  <si>
    <t>INE366I01010</t>
  </si>
  <si>
    <t>Godrej Properties Limited</t>
  </si>
  <si>
    <t>INE484J01027</t>
  </si>
  <si>
    <t>UTI Asset Management Company Limited</t>
  </si>
  <si>
    <t>INE094J01016</t>
  </si>
  <si>
    <t>Cholamandalam Investment and Finance Company Limited</t>
  </si>
  <si>
    <t>INE121A01024</t>
  </si>
  <si>
    <t>MindTree Limited</t>
  </si>
  <si>
    <t>INE018I01017</t>
  </si>
  <si>
    <t>Coforge Limited</t>
  </si>
  <si>
    <t>INE591G01017</t>
  </si>
  <si>
    <t>Housing Development Finance Corporation Limited</t>
  </si>
  <si>
    <t>INE001A01036</t>
  </si>
  <si>
    <t>PREFERENCE SHARES</t>
  </si>
  <si>
    <t>INE256A04022</t>
  </si>
  <si>
    <t>8.18% Power Finance Corporation Limited 19-03-2022 **</t>
  </si>
  <si>
    <t>INE134E08JW1</t>
  </si>
  <si>
    <t>07.59% GOI 11-01-2026</t>
  </si>
  <si>
    <t>IN0020150093</t>
  </si>
  <si>
    <t>07.37% GOI 16-04-2023</t>
  </si>
  <si>
    <t>IN0020180025</t>
  </si>
  <si>
    <t>05.22% GOI 15-06-2025</t>
  </si>
  <si>
    <t>IN0020200112</t>
  </si>
  <si>
    <t>(c) Net Receivables/(Payables)</t>
  </si>
  <si>
    <t>All corporate ratings are assigned by rating agencies like CRISIL; CARE; ICRA; IND,BWR.</t>
  </si>
  <si>
    <t>Name of the Scheme        : L&amp;T Credit Risk Fund (An open ended debt scheme predominantly investing in AA and below rated corporate bonds)(Formerly known as L&amp;T Income Opportunities Fund)</t>
  </si>
  <si>
    <t>8.93% IIFL Home Finance Limited 14-04-2023 **</t>
  </si>
  <si>
    <t>ICRA AA</t>
  </si>
  <si>
    <t>INE477L08097</t>
  </si>
  <si>
    <t>11.10% Hinduja Leyland Finance Limited 08-04-2022 **</t>
  </si>
  <si>
    <t>CARE AA-</t>
  </si>
  <si>
    <t>INE146O08092</t>
  </si>
  <si>
    <t>6.92% Godrej Industries Limited 14-05-2025 **</t>
  </si>
  <si>
    <t>CRISIL AA</t>
  </si>
  <si>
    <t>INE233A08048</t>
  </si>
  <si>
    <t>8.20% Aadhar Housing Finance Limited 01-09-2023 **</t>
  </si>
  <si>
    <t>CARE AA</t>
  </si>
  <si>
    <t>INE883F07199</t>
  </si>
  <si>
    <t>INE163N08156</t>
  </si>
  <si>
    <t>9.75% Manappuram Finance Limited 07-11-2022 **</t>
  </si>
  <si>
    <t>INE522D07BC0</t>
  </si>
  <si>
    <t>8.28% Oriental Nagpur Betul Highway Limited 30-09-2024 (Nhai Annuity Receivables) **</t>
  </si>
  <si>
    <t>INE105N07167</t>
  </si>
  <si>
    <t>9.90% Coastal Gujarat Power Limited 25-08-2028 (corporate guarantee of Tata Power Company Ltd) **</t>
  </si>
  <si>
    <t>CARE AA (CE)</t>
  </si>
  <si>
    <t>INE295J08022</t>
  </si>
  <si>
    <t>8.85% India Grid Trust 02-11-2022 **</t>
  </si>
  <si>
    <t>INE219X07066</t>
  </si>
  <si>
    <t>9.60% Tata Motors Limited 29-10-2022 **</t>
  </si>
  <si>
    <t>INE155A08233</t>
  </si>
  <si>
    <t>5.27% National Bank for Agriculture &amp; Rural Development 29-04-2024 **</t>
  </si>
  <si>
    <t>ICRA AAA</t>
  </si>
  <si>
    <t>INE261F08DD2</t>
  </si>
  <si>
    <t>6.49% Yarrow Infrastructure Pvt Limited 01-07-2024 (Vector green energy sponsored co-obligor structure) **</t>
  </si>
  <si>
    <t>INE001W07011</t>
  </si>
  <si>
    <t>6.49% Vector Green Prayagraj Solar Pvt Limited 01-07-2024 (Vector green energy sponsored co-obligor structure)**</t>
  </si>
  <si>
    <t>INE935V07012</t>
  </si>
  <si>
    <t>6.49% Malwa Solar Power Generation Pvt Limited 01-07-2024 (Vector green energy sponsored co-obligor structure) **</t>
  </si>
  <si>
    <t>INE999X07014</t>
  </si>
  <si>
    <t>6.49% Sepset Constructions Pvt Limited 01-07-2024 (Vector green energy sponsored co-obligor structure) **</t>
  </si>
  <si>
    <t>INE961M07017</t>
  </si>
  <si>
    <t>6.49% Citra Real Estate Limited 01-07-2024 (Vector green energy sponsored co-obligor structure) **</t>
  </si>
  <si>
    <t>INE969M07010</t>
  </si>
  <si>
    <t>6.49% Priapus Infrastructure Pvt Limited 01-07-2024 (Vector green energy sponsored co-obligor structure) **</t>
  </si>
  <si>
    <t>INE964M07011</t>
  </si>
  <si>
    <t xml:space="preserve">$ Security is below investment grade or default  </t>
  </si>
  <si>
    <t>In case of below securities, AMC has adopted a Fair valuation and have not  taken the prices provided by the valuation agencies. Details of instances are available at the below mentioned links:</t>
  </si>
  <si>
    <t>Name of the securities</t>
  </si>
  <si>
    <t>Link</t>
  </si>
  <si>
    <t>Reliance Broadcast Network Limited SR-B11.60% 8OCT19NCD</t>
  </si>
  <si>
    <t>https://www.ltfs.com/content/dam/lnt-financial-services/lnt-mutual-fund/downloads/valuation-policy/RBNL-Valuation-Disclosure-Note.pdf</t>
  </si>
  <si>
    <t>REL BRO NETWORK LTD -C 11.60% 08OCT20NCD</t>
  </si>
  <si>
    <t>10.25% Reliance Broadcast Network Limited 10OCT19</t>
  </si>
  <si>
    <t>Pursuant to SEBI circular SEBI/HO/IMD/DF4/CIR/P/2019/102  dated September 24, 2019 read with circular no. SEBI/HO/IMD/DF4/CIR/P/2019/41 dated March 22, 2019, below are the total outstanding exposure in securities defaulted beyond their maturity date</t>
  </si>
  <si>
    <t>Name of Security $</t>
  </si>
  <si>
    <t>Value of Security Under Net Receivables</t>
  </si>
  <si>
    <t>Total Amount Due (Principal + Interest)  (Rs. in Lakhs)</t>
  </si>
  <si>
    <t>Amount (Rs. in Lakhs)</t>
  </si>
  <si>
    <t>% to NAV</t>
  </si>
  <si>
    <t>Dewan Housing Finance Corporation Limited 09.10% 16AUG19 NCD ~</t>
  </si>
  <si>
    <t>INE202B07HQ0</t>
  </si>
  <si>
    <t>Dewan Housing Finance Corporation Limited 09.05% 09SEP2019 NCD ~</t>
  </si>
  <si>
    <t>INE202B07IJ3</t>
  </si>
  <si>
    <t>9.10% Dewan Housing Finance Corporation Limited 09SEP2019 NCD ~</t>
  </si>
  <si>
    <t>INE202B07IK1</t>
  </si>
  <si>
    <t>INE445K07155</t>
  </si>
  <si>
    <t>INE445K07189</t>
  </si>
  <si>
    <t>INE445K07163</t>
  </si>
  <si>
    <t>~ Holdings were sold on 06th July, 2020</t>
  </si>
  <si>
    <t>Name of the Scheme        : L&amp;T Flexi Bond Fund (An open ended dynamic debt scheme investing across duration)</t>
  </si>
  <si>
    <t>8.44% HDFC Bank Limited 28-12-2028 **</t>
  </si>
  <si>
    <t>INE040A08393</t>
  </si>
  <si>
    <t>07.26% GOI 14-01-2029</t>
  </si>
  <si>
    <t>IN0020180454</t>
  </si>
  <si>
    <t>07.17% GOI 08-01-2028</t>
  </si>
  <si>
    <t>IN0020170174</t>
  </si>
  <si>
    <t>07.68% GOI 15-12-2023</t>
  </si>
  <si>
    <t>IN0020150010</t>
  </si>
  <si>
    <t>Name of the Scheme        : L&amp;T Gilt Fund (An open-ended debt scheme investing in government securities across maturity)</t>
  </si>
  <si>
    <t>07.16% GOI 20-05-2023</t>
  </si>
  <si>
    <t>IN0020130012</t>
  </si>
  <si>
    <t>06.19% GOI 16-09-2034</t>
  </si>
  <si>
    <t>IN0020200096</t>
  </si>
  <si>
    <t>Name of the Scheme        : L&amp;T Liquid Fund (An Open-ended liquid scheme)</t>
  </si>
  <si>
    <t>7.90% National Bank for Agriculture &amp; Rural Development 18-04-2022 **</t>
  </si>
  <si>
    <t>INE261F08BI5</t>
  </si>
  <si>
    <t>8.23% Housing and Urban Development Corporation Limited 15-04-2022 **</t>
  </si>
  <si>
    <t>INE031A08657</t>
  </si>
  <si>
    <t>Small Industries Development Bank of India 25-03-2022</t>
  </si>
  <si>
    <t>CARE A1+</t>
  </si>
  <si>
    <t>INE556F16861</t>
  </si>
  <si>
    <t>Bank of Baroda 18-04-2022</t>
  </si>
  <si>
    <t>IND A1+</t>
  </si>
  <si>
    <t>INE028A16CK6</t>
  </si>
  <si>
    <t>CRISIL A1+</t>
  </si>
  <si>
    <t>Commercial Paper</t>
  </si>
  <si>
    <t>ICRA A1+</t>
  </si>
  <si>
    <t>Export Import Bank of India 23-03-2022 **</t>
  </si>
  <si>
    <t>INE514E14QB1</t>
  </si>
  <si>
    <t>National Bank for Agriculture &amp; Rural Development 20-04-2022 **</t>
  </si>
  <si>
    <t>INE261F14IN8</t>
  </si>
  <si>
    <t>Bharat Oman Refineries Limited 23-03-2022 **</t>
  </si>
  <si>
    <t>INE322J14360</t>
  </si>
  <si>
    <t>HDFC Securities Limited 03-03-2022 **</t>
  </si>
  <si>
    <t>INE700G14AJ8</t>
  </si>
  <si>
    <t>NTPC Limited 30-03-2022 **</t>
  </si>
  <si>
    <t>INE733E14AP1</t>
  </si>
  <si>
    <t>Bharti Airtel Limited 29-04-2022 **</t>
  </si>
  <si>
    <t>INE397D14373</t>
  </si>
  <si>
    <t>Housing Development Finance Corporation Limited 25-04-2022 **</t>
  </si>
  <si>
    <t>INE001A14YE5</t>
  </si>
  <si>
    <t>Reliance Jio Infocomm Limited 18-04-2022 **</t>
  </si>
  <si>
    <t>INE110L14QN8</t>
  </si>
  <si>
    <t>SBICAP Securities Limited 28-04-2022 **</t>
  </si>
  <si>
    <t>INE212K14015</t>
  </si>
  <si>
    <t>ICICI Securities Limited 16-03-2022 **</t>
  </si>
  <si>
    <t>INE763G14KO5</t>
  </si>
  <si>
    <t>364 DAYS T-BILL 11-03-2022</t>
  </si>
  <si>
    <t>IN002020Z493</t>
  </si>
  <si>
    <t>91 DAY T-BILL 24-03-2022</t>
  </si>
  <si>
    <t>IN002021X413</t>
  </si>
  <si>
    <t>364 DAY T-BILL 21-04-2022</t>
  </si>
  <si>
    <t>IN002021Z038</t>
  </si>
  <si>
    <t>Name of the Scheme        : L&amp;T Low Duration Fund(An open ended low duration debt scheme investing in instruments such that the Macaulay duration of the portfolio is between 6 months to 12 months)(Formerly known as L&amp;T Short Term Income Fund)</t>
  </si>
  <si>
    <t>7% Housing Development Finance Corporation Limited 19-05-2022 **</t>
  </si>
  <si>
    <t>INE001A07SM4</t>
  </si>
  <si>
    <t>2% Tata Steel Limited 23-04-2022 **</t>
  </si>
  <si>
    <t>BWR AA+</t>
  </si>
  <si>
    <t>INE081A08181</t>
  </si>
  <si>
    <t>ICRA AAA (CE)</t>
  </si>
  <si>
    <t>INE163N08073</t>
  </si>
  <si>
    <t>INE445L08383</t>
  </si>
  <si>
    <t>7.20% Cholamandalam Investment and Finance Company Limited 17-06-2022 **</t>
  </si>
  <si>
    <t>ICRA AA+</t>
  </si>
  <si>
    <t>INE121A07PK0</t>
  </si>
  <si>
    <t>7.42% LIC Housing Finance Limited 15-07-2022 **</t>
  </si>
  <si>
    <t>INE115A07MG7</t>
  </si>
  <si>
    <t>7.10% Power Finance Corporation Limited 08-08-2022 **</t>
  </si>
  <si>
    <t>INE134E08JD1</t>
  </si>
  <si>
    <t>6.98% National Bank for Agriculture &amp; Rural Development 19-09-2022 **</t>
  </si>
  <si>
    <t>INE261F08BO3</t>
  </si>
  <si>
    <t>5.05% Indian Oil Corporation Limited 25-11-2022 **</t>
  </si>
  <si>
    <t>INE242A08460</t>
  </si>
  <si>
    <t>7.17% Reliance Industries Limited 08-11-2022 **</t>
  </si>
  <si>
    <t>INE002A08500</t>
  </si>
  <si>
    <t>4.50% Housing Development Finance Corporation Limited 14-12-2022 **</t>
  </si>
  <si>
    <t>INE001A07SU7</t>
  </si>
  <si>
    <t>INE163N08123</t>
  </si>
  <si>
    <t>8.45% Power Finance Corporation Limited 11-08-2022 **</t>
  </si>
  <si>
    <t>INE134E08JU5</t>
  </si>
  <si>
    <t>4.60% National Bank for Agriculture &amp; Rural Development 29-07-2024 **</t>
  </si>
  <si>
    <t>INE261F08CS2</t>
  </si>
  <si>
    <t>7.9350% NIIF Infrastructure Finance Limited 11-08-2022 **</t>
  </si>
  <si>
    <t>INE246R07202</t>
  </si>
  <si>
    <t>INE163N08107</t>
  </si>
  <si>
    <t>8.08% NIIF Infrastructure Finance Limited 14-02-2023 **</t>
  </si>
  <si>
    <t>INE246R07244</t>
  </si>
  <si>
    <t>Zero Coupon Bonds - Corporate</t>
  </si>
  <si>
    <t>Aditya Birla Fashion and Retail Limited 11-11-2022 **</t>
  </si>
  <si>
    <t>INE647O08081</t>
  </si>
  <si>
    <t>SECURITISED DEBT</t>
  </si>
  <si>
    <t>CRISIL AAA(SO)</t>
  </si>
  <si>
    <t>INE0BTV15105</t>
  </si>
  <si>
    <t>08.35% GOI 14-05-2022</t>
  </si>
  <si>
    <t>IN0020020072</t>
  </si>
  <si>
    <t>06.84% GOI 19-12-2022</t>
  </si>
  <si>
    <t>IN0020160050</t>
  </si>
  <si>
    <t>HDFC Bank Limited 28-04-2022</t>
  </si>
  <si>
    <t>INE040A16CR6</t>
  </si>
  <si>
    <t>Axis Bank Limited 20-09-2022</t>
  </si>
  <si>
    <t>INE238A161X8</t>
  </si>
  <si>
    <t>Axis Bank Limited 11-11-2022</t>
  </si>
  <si>
    <t>INE238A164Y0</t>
  </si>
  <si>
    <t>Name of the Scheme        : L&amp;T Money Market Fund (An open ended debt scheme investing in money market instruments)(Formerly known as L&amp;T Floating Rate Fund)</t>
  </si>
  <si>
    <t>8.96% PUNJAB SDL 07-03-2022</t>
  </si>
  <si>
    <t>IN2820110194</t>
  </si>
  <si>
    <t>Axis Bank Limited 16-06-2022</t>
  </si>
  <si>
    <t>INE238A164X2</t>
  </si>
  <si>
    <t>HDFC Bank Limited 13-12-2022</t>
  </si>
  <si>
    <t>INE040A16CO3</t>
  </si>
  <si>
    <t>Reliance Industries Limited 27-06-2022 **</t>
  </si>
  <si>
    <t>INE002A14IN7</t>
  </si>
  <si>
    <t>ICICI Securities Limited 11-03-2022 **</t>
  </si>
  <si>
    <t>INE763G14JZ3</t>
  </si>
  <si>
    <t>UltraTech Cement Limited 16-03-2022 **</t>
  </si>
  <si>
    <t>INE481G14CW4</t>
  </si>
  <si>
    <t>LIC Housing Finance Limited 20-05-2022 **</t>
  </si>
  <si>
    <t>INE115A14DH0</t>
  </si>
  <si>
    <t>Godrej Agrovet Limited 16-03-2022 **</t>
  </si>
  <si>
    <t>INE850D14KH1</t>
  </si>
  <si>
    <t>Godrej Housing Finance Limited 25-03-2022 **</t>
  </si>
  <si>
    <t>INE02JD14021</t>
  </si>
  <si>
    <t>ICICI Securities Limited 25-03-2022 **</t>
  </si>
  <si>
    <t>INE763G14KK3</t>
  </si>
  <si>
    <t>Tata Capital Financial Services Limited 29-03-2022 **</t>
  </si>
  <si>
    <t>INE306N14SY1</t>
  </si>
  <si>
    <t>Kotak Mahindra Investment Limited 17-05-2022 **</t>
  </si>
  <si>
    <t>INE975F14VK2</t>
  </si>
  <si>
    <t>Bajaj Financial Securities Limited 20-06-2022 **</t>
  </si>
  <si>
    <t>INE01C314106</t>
  </si>
  <si>
    <t>Network18 Media &amp; Investments Limited 24-06-2022 **</t>
  </si>
  <si>
    <t>INE870H14MT1</t>
  </si>
  <si>
    <t>364 DAYS T-BILL 24-03-2022</t>
  </si>
  <si>
    <t>IN002020Z519</t>
  </si>
  <si>
    <t>91 DAY T-BILL 31-03-2022</t>
  </si>
  <si>
    <t>IN002021X421</t>
  </si>
  <si>
    <t>Name of the Scheme        : L&amp;T Overnight Fund (An open ended overnight fund) ( Formerly knows as L&amp;T Cash Fund)</t>
  </si>
  <si>
    <t>Name of Instrument / Issuer</t>
  </si>
  <si>
    <t>Market value (Rs. In lakhs)</t>
  </si>
  <si>
    <t>Others</t>
  </si>
  <si>
    <t>Tri Party Repo Dealing System (TREPS)/Reverse Repo</t>
  </si>
  <si>
    <t>Net Receivable/Payable</t>
  </si>
  <si>
    <t>Grand Total</t>
  </si>
  <si>
    <t>Name of the Scheme        : L&amp;T Resurgent India Bond Fund (An open ended medium term debt scheme investing in instruments such that the Macaulay duration of the portfolio is between 3 years to 4 years)(Formerly known as L&amp;T Resurgent India Corporate Bond Fund)</t>
  </si>
  <si>
    <t>6.40% Embassy Office Parks REIT 15-02-2024 **</t>
  </si>
  <si>
    <t>INE041007050</t>
  </si>
  <si>
    <t>8% ONGC Petro Additions Limited 11-04-2025 ** (Letter of comfort from Oil &amp; Natural Gas Corporation Limited)</t>
  </si>
  <si>
    <t>INE163N08131</t>
  </si>
  <si>
    <t>8.25% NIIF Infrastructure Finance Limited 21-05-2025 **</t>
  </si>
  <si>
    <t>INE246R07426</t>
  </si>
  <si>
    <t>8.45% Sikka Ports &amp; Terminals Limited 12-06-2023 (erstwhile Reliance Ports &amp; Terminals Ltd) **</t>
  </si>
  <si>
    <t>INE941D07133</t>
  </si>
  <si>
    <t>6.40% National Bank for Agriculture &amp; Rural Development 31-07-2023 **</t>
  </si>
  <si>
    <t>INE261F08CA0</t>
  </si>
  <si>
    <t>8.83% ONGC Petro Additions Limited 10-03-2025 ** (Letter of comfort from Oil &amp; Natural Gas Corporation Limited)</t>
  </si>
  <si>
    <t>INE163N08115</t>
  </si>
  <si>
    <t>8.28% Oriental Nagpur Betul Highway Limited 30-03-2025 (Nhai Annuity Receivables) **</t>
  </si>
  <si>
    <t>INE105N07175</t>
  </si>
  <si>
    <t>9.81% L&amp;T Metro Rail (Hyderabad) Limited 18-06-2025 (Put Option On L&amp;T Limited ) **</t>
  </si>
  <si>
    <t>IND AAA (CE)</t>
  </si>
  <si>
    <t>INE128M08011</t>
  </si>
  <si>
    <t>7.95% Sikka Ports &amp; Terminals Limited 28-10-2026 (erstwhile Reliance Ports &amp; Terminals Ltd) **</t>
  </si>
  <si>
    <t>INE941D07158</t>
  </si>
  <si>
    <t>10.63% IOT Utkal Energy Services Limited 20-06-2028 (Long term take or pay agreement with IOCL) **</t>
  </si>
  <si>
    <t>INE310L07AA9</t>
  </si>
  <si>
    <t>10.65% Patel Knr Heavy Infrastructures Limited 30-09-2023 (Nhai Annuity Receivables) **</t>
  </si>
  <si>
    <t>CARE AA+</t>
  </si>
  <si>
    <t>INE555J07211</t>
  </si>
  <si>
    <t>7.90% Sikka Ports &amp; Terminals Limited 18-11-2026 (erstwhile Reliance Ports &amp; Terminals Ltd) **</t>
  </si>
  <si>
    <t>INE941D07166</t>
  </si>
  <si>
    <t>8.28% Oriental Nagpur Betul Highway Limited 30-03-2024 (Nhai Annuity Receivables) **</t>
  </si>
  <si>
    <t>INE105N07159</t>
  </si>
  <si>
    <t>8.60% NIIF Infrastructure Finance Limited 07-11-2024 **</t>
  </si>
  <si>
    <t>INE246R07384</t>
  </si>
  <si>
    <t>10.65% Patel Knr Heavy Infrastructures Limited 31-03-2026 (Nhai Annuity Receivables) **</t>
  </si>
  <si>
    <t>INE555J07252</t>
  </si>
  <si>
    <t>10.65% Patel Knr Heavy Infrastructures Limited 30-09-2026 (Nhai Annuity Receivables) **</t>
  </si>
  <si>
    <t>INE555J07260</t>
  </si>
  <si>
    <t>8.35% Indian Railway Finance Corporation Limited 13-03-2029 **</t>
  </si>
  <si>
    <t>INE053F07BC1</t>
  </si>
  <si>
    <t>9.25% Power Finance Corporation Limited 25-09-2024 **</t>
  </si>
  <si>
    <t>INE134E08JY7</t>
  </si>
  <si>
    <t>10.65% Patel Knr Heavy Infrastructures Limited 31-03-2024 (Nhai Annuity Receivables) **</t>
  </si>
  <si>
    <t>INE555J07229</t>
  </si>
  <si>
    <t>10.65% Patel Knr Heavy Infrastructures Limited 31-03-2025 (Nhai Annuity Receivables) **</t>
  </si>
  <si>
    <t>INE555J07245</t>
  </si>
  <si>
    <t>9.85% L&amp;T Metro Rail (Hyderabad) Limited 28-01-2026 (Put Option On L&amp;T Limited ) **</t>
  </si>
  <si>
    <t>INE128M08037</t>
  </si>
  <si>
    <t>10.65% Patel Knr Heavy Infrastructures Limited 30-09-2024 (Nhai Annuity Receivables) **</t>
  </si>
  <si>
    <t>INE555J07237</t>
  </si>
  <si>
    <t>Andhra Pradesh Expressway Limited 15-10-2022** (Nhai Annuity Receivables)</t>
  </si>
  <si>
    <t>INE400K07051</t>
  </si>
  <si>
    <t>INE0BTV15170</t>
  </si>
  <si>
    <t>INE0BTV15188</t>
  </si>
  <si>
    <t>INE0BTV15196</t>
  </si>
  <si>
    <t>INE0BTV15204</t>
  </si>
  <si>
    <t>8.08% MAHARASHTRA SDL 26-12-2028</t>
  </si>
  <si>
    <t>IN2220180052</t>
  </si>
  <si>
    <t>07.32% GOI 28-01-2024</t>
  </si>
  <si>
    <t>IN0020180488</t>
  </si>
  <si>
    <t>Name of the Scheme         : L&amp;T Short Term Bond Fund (An Open-ended Debt Scheme investing in instruments such that the Macaulay duration of the portfolio is between 1 year to 3 years)(Formerly Known as L&amp;T Short Term Opportunities Fund)</t>
  </si>
  <si>
    <t>5.27% National Bank for Agriculture &amp; Rural Development 23-07-2024 **</t>
  </si>
  <si>
    <t>INE261F08DF7</t>
  </si>
  <si>
    <t>5.04% Indian Railway Finance Corporation Limited 05-05-2023 **</t>
  </si>
  <si>
    <t>INE053F07CU1</t>
  </si>
  <si>
    <t>4.71% Housing Development Finance Corporation Limited 07-09-2023 **</t>
  </si>
  <si>
    <t>INE001A07TA7</t>
  </si>
  <si>
    <t>6.40% Jamnagar Utilities and Power Pvt Limited 29-09-2026 **</t>
  </si>
  <si>
    <t>INE936D07174</t>
  </si>
  <si>
    <t>6.59% Indian Railway Finance Corporation Limited 14-04-2023 **</t>
  </si>
  <si>
    <t>INE053F07BZ2</t>
  </si>
  <si>
    <t>7.70% Reliance Industries Limited 31-08-2022 **</t>
  </si>
  <si>
    <t>INE002A08476</t>
  </si>
  <si>
    <t>6.90% Rec Limited 30-06-2022 **</t>
  </si>
  <si>
    <t>INE020B08CE1</t>
  </si>
  <si>
    <t>6.80% Hindustan Petroleum Corporation Limited 15-12-2022 **</t>
  </si>
  <si>
    <t>INE094A08044</t>
  </si>
  <si>
    <t>6.55% National Housing Bank 17-04-2023 **</t>
  </si>
  <si>
    <t>INE557F08FI7</t>
  </si>
  <si>
    <t>8.30% Reliance Industries Limited 08-03-2022 **</t>
  </si>
  <si>
    <t>INE002A08575</t>
  </si>
  <si>
    <t>7.60% National Highways Authority of India 18-03-2022 **</t>
  </si>
  <si>
    <t>INE906B07FG1</t>
  </si>
  <si>
    <t>7.35% Bharat Petroleum Corporation Limited 10-03-2022 **</t>
  </si>
  <si>
    <t>INE029A07075</t>
  </si>
  <si>
    <t>Bajaj Finance Limited 05-04-2022 **</t>
  </si>
  <si>
    <t>INE296A07QQ5</t>
  </si>
  <si>
    <t>Sundaram Finance Limited 25-03-2022 **</t>
  </si>
  <si>
    <t>INE660A07PW2</t>
  </si>
  <si>
    <t>Bajaj Housing Finance Limited 05-04-2022 **</t>
  </si>
  <si>
    <t>INE377Y07052</t>
  </si>
  <si>
    <t>INE0BTV15139</t>
  </si>
  <si>
    <t>INE0BTV15147</t>
  </si>
  <si>
    <t>INE0BTV15154</t>
  </si>
  <si>
    <t>INE0BTV15162</t>
  </si>
  <si>
    <t>INE0BTV15097</t>
  </si>
  <si>
    <t>INE0BTV15113</t>
  </si>
  <si>
    <t>INE0BTV15121</t>
  </si>
  <si>
    <t>5.27% GUJARAT SDL 19-01-2024</t>
  </si>
  <si>
    <t>IN1520210163</t>
  </si>
  <si>
    <t>7.89% GUJARAT SDL 15-05-2025</t>
  </si>
  <si>
    <t>IN1520190043</t>
  </si>
  <si>
    <t>IN0020030014</t>
  </si>
  <si>
    <t>8.23% MAHARASHTRA SDL 09-09-2025</t>
  </si>
  <si>
    <t>IN2220150089</t>
  </si>
  <si>
    <t>04.26% GOI 17-05-2023</t>
  </si>
  <si>
    <t>IN0020210046</t>
  </si>
  <si>
    <t>8.15% MAHARSHTRA SDL 26-11-2025</t>
  </si>
  <si>
    <t>IN2220150139</t>
  </si>
  <si>
    <t>8.26% MAHARASHTRA SDL 12-08-2025</t>
  </si>
  <si>
    <t>IN2220150063</t>
  </si>
  <si>
    <t>7.96% GUJARAT SDL 14-10-2025</t>
  </si>
  <si>
    <t>IN1520150062</t>
  </si>
  <si>
    <t>8.14% KARNATAKA SDL 13-11-2025</t>
  </si>
  <si>
    <t>IN1920150035</t>
  </si>
  <si>
    <t>8.23% GUJARAT SDL 09-09-2025</t>
  </si>
  <si>
    <t>IN1520150047</t>
  </si>
  <si>
    <t>IN0020030055</t>
  </si>
  <si>
    <t>07.72% GOI 25-05-2025</t>
  </si>
  <si>
    <t>IN0020150036</t>
  </si>
  <si>
    <t>Axis Bank Limited 13-05-2022</t>
  </si>
  <si>
    <t>INE238A161W0</t>
  </si>
  <si>
    <t xml:space="preserve">Name of the Scheme        : L&amp;T Triple Ace Bond Fund (An open ended debt scheme predominantly investing in AA+ and above rated corporate bonds) </t>
  </si>
  <si>
    <t>7.41% Indian Oil Corporation Limited 22-10-2029 **</t>
  </si>
  <si>
    <t>INE242A08437</t>
  </si>
  <si>
    <t>7.32% NTPC Limited 17-07-2029 **</t>
  </si>
  <si>
    <t>INE733E07KL3</t>
  </si>
  <si>
    <t>8.24% Power Grid Corporation of India Limited 14-02-2029 **</t>
  </si>
  <si>
    <t>INE752E08551</t>
  </si>
  <si>
    <t>7.49% National Highways Authority of India 01-08-2029 **</t>
  </si>
  <si>
    <t>INE906B07HG7</t>
  </si>
  <si>
    <t>7.08% Indian Railway Finance Corporation Limited 28-02-2030 **</t>
  </si>
  <si>
    <t>INE053F07CA3</t>
  </si>
  <si>
    <t>7.43% National Bank for Agriculture &amp; Rural Development 31-01-2030 **</t>
  </si>
  <si>
    <t>INE261F08BX4</t>
  </si>
  <si>
    <t>6.67% ICICI Bank Limited 26-11-2028 **</t>
  </si>
  <si>
    <t>INE090A08UF5</t>
  </si>
  <si>
    <t>7.22% Export Import Bank of India 03-08-2027 **</t>
  </si>
  <si>
    <t>INE514E08FP6</t>
  </si>
  <si>
    <t>7.70% National Highways Authority of India 13-09-2029 **</t>
  </si>
  <si>
    <t>INE906B07HH5</t>
  </si>
  <si>
    <t>7.55% Indian Railway Finance Corporation Limited 06-11-2029 **</t>
  </si>
  <si>
    <t>INE053F07BX7</t>
  </si>
  <si>
    <t>8.41% Housing and Urban Development Corporation Limited 15-03-2029 **</t>
  </si>
  <si>
    <t>INE031A08699</t>
  </si>
  <si>
    <t>7.56% Export Import Bank of India 18-05-2027 **</t>
  </si>
  <si>
    <t>INE514E08FN1</t>
  </si>
  <si>
    <t>8.30% NTPC Limited 15-01-2029 **</t>
  </si>
  <si>
    <t>INE733E07KJ7</t>
  </si>
  <si>
    <t>8.55% Housing Development Finance Corporation Limited 27-03-2029 **</t>
  </si>
  <si>
    <t>INE001A07RT1</t>
  </si>
  <si>
    <t>8.27% National Highways Authority of India 28-03-2029 **</t>
  </si>
  <si>
    <t>INE906B07GP0</t>
  </si>
  <si>
    <t>7.10% National Bank for Agriculture &amp; Rural Development 08-02-2030 **</t>
  </si>
  <si>
    <t>INE261F08BY2</t>
  </si>
  <si>
    <t>8.30% Rec Limited 25-03-2029 **</t>
  </si>
  <si>
    <t>INE020B08BO2</t>
  </si>
  <si>
    <t>7.14% Rec Limited 02-03-2030 **</t>
  </si>
  <si>
    <t>INE020B08CO0</t>
  </si>
  <si>
    <t>8.37% Housing and Urban Development Corporation Limited 25-03-2029 **</t>
  </si>
  <si>
    <t>INE031A08707</t>
  </si>
  <si>
    <t>8.24% National Bank for Agriculture &amp; Rural Development 22-03-2029 **</t>
  </si>
  <si>
    <t>INE261F08BF1</t>
  </si>
  <si>
    <t>8.54% Rec Limited 15-11-2028 **</t>
  </si>
  <si>
    <t>INE020B08BE3</t>
  </si>
  <si>
    <t>7.35% National Highways Authority of India 26-04-2030 **</t>
  </si>
  <si>
    <t>INE906B07HP8</t>
  </si>
  <si>
    <t>6.87% National Bank for Agriculture &amp; Rural Development 08-03-2030 **</t>
  </si>
  <si>
    <t>INE261F08CB8</t>
  </si>
  <si>
    <t>8.30% Indian Railway Finance Corporation Limited 25-03-2029 **</t>
  </si>
  <si>
    <t>INE053F07BD9</t>
  </si>
  <si>
    <t>8.05% Housing Development Finance Corporation Limited 22-10-2029 **</t>
  </si>
  <si>
    <t>INE001A07SB7</t>
  </si>
  <si>
    <t>8.45% Indian Railway Finance Corporation Limited 04-12-2028 **</t>
  </si>
  <si>
    <t>INE053F07AY7</t>
  </si>
  <si>
    <t>7.50% Indian Railway Finance Corporation Limited 09-09-2029 **</t>
  </si>
  <si>
    <t>INE053F07BW9</t>
  </si>
  <si>
    <t>8.15% National Bank for Agriculture &amp; Rural Development 28-03-2029 **</t>
  </si>
  <si>
    <t>INE261F08BH7</t>
  </si>
  <si>
    <t>8.12% NHPC Limited 22-03-2029 **</t>
  </si>
  <si>
    <t>INE848E08136</t>
  </si>
  <si>
    <t>7.80% National Highways Authority of India 26-06-2029 **</t>
  </si>
  <si>
    <t>INE906B07HF9</t>
  </si>
  <si>
    <t>8.95% Food Corporation of India Limited 01-03-2029 **</t>
  </si>
  <si>
    <t>CRISIL AAA (CE)</t>
  </si>
  <si>
    <t>INE861G08043</t>
  </si>
  <si>
    <t>7.34% Power Grid Corporation of India Limited 13-07-2029 **</t>
  </si>
  <si>
    <t>INE752E08577</t>
  </si>
  <si>
    <t>6.45% ICICI Bank Limited 15-06-2028 **</t>
  </si>
  <si>
    <t>INE090A08UE8</t>
  </si>
  <si>
    <t>6.44% National Bank for Agriculture &amp; Rural Development 04-12-2030 **</t>
  </si>
  <si>
    <t>INE261F08CP8</t>
  </si>
  <si>
    <t>7.30% Power Grid Corporation of India Limited 19-06-2027 **</t>
  </si>
  <si>
    <t>INE752E07OF7</t>
  </si>
  <si>
    <t>8.42% National Bank for Agriculture &amp; Rural Development 13-02-2029 **</t>
  </si>
  <si>
    <t>INE261F08BA2</t>
  </si>
  <si>
    <t>8.50% National Bank for Agriculture &amp; Rural Development 27-02-2029 **</t>
  </si>
  <si>
    <t>INE261F08BC8</t>
  </si>
  <si>
    <t>8.20% National Bank for Agriculture &amp; Rural Development 16-03-2028 **</t>
  </si>
  <si>
    <t>INE261F08AE6</t>
  </si>
  <si>
    <t>8.14% Nuclear Power Corporation Of India Limited 25-03-2027 **</t>
  </si>
  <si>
    <t>INE206D08279</t>
  </si>
  <si>
    <t>8.60% Housing and Urban Development Corporation Limited 12-11-2028 **</t>
  </si>
  <si>
    <t>INE031A08616</t>
  </si>
  <si>
    <t>7.40% Housing Development Finance Corporation Limited 28-02-2030 **</t>
  </si>
  <si>
    <t>INE001A07SI2</t>
  </si>
  <si>
    <t>8.58% Housing and Urban Development Corporation Limited 14-02-2029 **</t>
  </si>
  <si>
    <t>INE031A08681</t>
  </si>
  <si>
    <t>8.55% Indian Railway Finance Corporation Limited 21-02-2029 **</t>
  </si>
  <si>
    <t>INE053F07BA5</t>
  </si>
  <si>
    <t>8.40% Nuclear Power Corporation Of India Limited 28-11-2028 **</t>
  </si>
  <si>
    <t>INE206D08246</t>
  </si>
  <si>
    <t>8.40% Nuclear Power Corporation Of India Limited 26-11-2027 **</t>
  </si>
  <si>
    <t>INE206D08238</t>
  </si>
  <si>
    <t>8.15% Export Import Bank of India 21-01-2030 **</t>
  </si>
  <si>
    <t>INE514E08EJ2</t>
  </si>
  <si>
    <t>7.49% Power Grid Corporation of India Limited 25-10-2029 **</t>
  </si>
  <si>
    <t>INE752E08601</t>
  </si>
  <si>
    <t>7.64% Food Corporation of India Limited 12-12-2029 **</t>
  </si>
  <si>
    <t>INE861G08050</t>
  </si>
  <si>
    <t>8.50 NHPC Limited 14-07-2028 **</t>
  </si>
  <si>
    <t>INE848E07880</t>
  </si>
  <si>
    <t>8.14% Nuclear Power Corporation Of India Limited 25-03-2028 **</t>
  </si>
  <si>
    <t>INE206D08287</t>
  </si>
  <si>
    <t>8.14% Nuclear Power Corporation Of India Limited 24-03-2029 **</t>
  </si>
  <si>
    <t>INE206D08295</t>
  </si>
  <si>
    <t>8.40% Power Grid Corporation of India Limited 27-05-2029 **</t>
  </si>
  <si>
    <t>INE752E07MV8</t>
  </si>
  <si>
    <t>9% Housing Development Finance Corporation Limited 29-11-2028 **</t>
  </si>
  <si>
    <t>INE001A07RK0</t>
  </si>
  <si>
    <t>9.05% Housing Development Finance Corporation Limited 16-10-2028 **</t>
  </si>
  <si>
    <t>INE001A07RG8</t>
  </si>
  <si>
    <t>8.87% Export Import Bank of India 30-10-2029 **</t>
  </si>
  <si>
    <t>INE514E08ED5</t>
  </si>
  <si>
    <t>8.40% Power Grid Corporation of India Limited 27-05-2028 **</t>
  </si>
  <si>
    <t>INE752E07MU0</t>
  </si>
  <si>
    <t>8.70% Power Grid Corporation of India Limited 15-07-2028 **</t>
  </si>
  <si>
    <t>INE752E07LC0</t>
  </si>
  <si>
    <t>8.09% Rec Limited 21-03-2028 **</t>
  </si>
  <si>
    <t>INE020B08AX5</t>
  </si>
  <si>
    <t>7.48% Indian Railway Finance Corporation Limited 13-08-2029 **</t>
  </si>
  <si>
    <t>INE053F07BU3</t>
  </si>
  <si>
    <t>6.47% MAHARSHTRA SDL 21-10-2028</t>
  </si>
  <si>
    <t>IN2220200272</t>
  </si>
  <si>
    <t>Name of the Scheme        : L&amp;T Ultra Short Term Fund (An open ended ultra-short term debt scheme investing in instruments such that the Macaulay duration of the portfolio is between 3 months to 6 months)</t>
  </si>
  <si>
    <t>08.15% GOI 11-06-2022</t>
  </si>
  <si>
    <t>IN0020120013</t>
  </si>
  <si>
    <t>HDFC Bank Limited 21-06-2022</t>
  </si>
  <si>
    <t>INE040A16CM7</t>
  </si>
  <si>
    <t>Axis Bank Limited 10-11-2022</t>
  </si>
  <si>
    <t>INE238A163Y2</t>
  </si>
  <si>
    <t>Reliance Jio Infocomm Limited 20-06-2022 **</t>
  </si>
  <si>
    <t>INE110L14QI8</t>
  </si>
  <si>
    <t>LIC Housing Finance Limited 26-05-2022 **</t>
  </si>
  <si>
    <t>INE115A14DM0</t>
  </si>
  <si>
    <t>364 DAY T-BILL 16-06-2022</t>
  </si>
  <si>
    <t>IN002021Z111</t>
  </si>
  <si>
    <t>Name of the Scheme         : L&amp;T FMP - Series XIV - Plan A (1233 days) (A Closed-ended Debt Scheme)</t>
  </si>
  <si>
    <t>Scheme has been matured on May 15,2020</t>
  </si>
  <si>
    <t>RELIANCE BROAD NETWORK 9.50% 13MAY20 NCD</t>
  </si>
  <si>
    <t>'$ Security is below investment grade or default</t>
  </si>
  <si>
    <t>Name of Security</t>
  </si>
  <si>
    <t>% to NAV as on HY ended</t>
  </si>
  <si>
    <t>INE445K07049</t>
  </si>
  <si>
    <t>Name of the Scheme         : L&amp;T FMP Series XVIII - Plan B 1229 Days (A Closed-ended Debt Scheme)</t>
  </si>
  <si>
    <t>8.45% Rec Limited 22-03-2022 **</t>
  </si>
  <si>
    <t>INE020B08BF0</t>
  </si>
  <si>
    <t>HDB Financial Services Limited 05-04-2022 **</t>
  </si>
  <si>
    <t>INE756I07CI8</t>
  </si>
  <si>
    <t>364 DAYS T-BILL 24-MAR-22</t>
  </si>
  <si>
    <t>(a) Tri Party Repo Dealing System (TREPS)</t>
  </si>
  <si>
    <t>Name of the Scheme         : L&amp;T FMP Series XVIII - Plan C 1178 Days (A Closed-ended Debt Scheme)</t>
  </si>
  <si>
    <t>9.10% L&amp;T Finance Limited 13-04-2022 **</t>
  </si>
  <si>
    <t>INE027E07899</t>
  </si>
  <si>
    <t>8.50% Kudgi Transmission Limited 25-04-2022 (Fixed pooled transmission charges collected by PGCIL) **</t>
  </si>
  <si>
    <t>INE945S07074</t>
  </si>
  <si>
    <t>9% Oriental Nagpur Betul Highway Limited 30-03-2022 (Nhai Annuity Receivables) **</t>
  </si>
  <si>
    <t>INE105N07639</t>
  </si>
  <si>
    <t>Privately Placed/ Unlisted</t>
  </si>
  <si>
    <t>9.65% SBI Cards and Payment Services Limited 25-04-2022 **</t>
  </si>
  <si>
    <t>INE018E08060</t>
  </si>
  <si>
    <t>Aditya Birla Housing Finance Limited 13-04-2022 **</t>
  </si>
  <si>
    <t>INE831R07235</t>
  </si>
  <si>
    <t>Name of the Scheme         : L&amp;T FMP Series XVIII - Plan D 1155 Days (A Closed-ended Debt Scheme)</t>
  </si>
  <si>
    <t>Name of the Scheme         : L&amp;T FMP – SERIES XVII – Plan B (A Closed-ended Debt Scheme)</t>
  </si>
  <si>
    <t>8.15% Rec Limited 10-06-2022 **</t>
  </si>
  <si>
    <t>INE020B08BT1</t>
  </si>
  <si>
    <t>7.27% National Highways Authority of India 06-06-2022 **</t>
  </si>
  <si>
    <t>INE906B07FT4</t>
  </si>
  <si>
    <t>7.28% Power Finance Corporation Limited 10-06-2022 **</t>
  </si>
  <si>
    <t>INE134E08JB5</t>
  </si>
  <si>
    <t>7.93% Power Grid Corporation of India Limited 20-05-2022 **</t>
  </si>
  <si>
    <t>INE752E07KT6</t>
  </si>
  <si>
    <t>8.9499% L&amp;T Finance Limited 10-06-2022 ** #</t>
  </si>
  <si>
    <t>INE476M07BL1</t>
  </si>
  <si>
    <t>7.95% Small Industries Development Bank of India 26-04-2022 **</t>
  </si>
  <si>
    <t>INE556F08JK7</t>
  </si>
  <si>
    <t>7.85% National Bank for Agriculture &amp; Rural Development 23-05-2022 **</t>
  </si>
  <si>
    <t>INE261F08BJ3</t>
  </si>
  <si>
    <t>9.95% Indian Railway Finance Corporation Limited 07-06-2022 **</t>
  </si>
  <si>
    <t>INE053F09EN8</t>
  </si>
  <si>
    <t>8.13% Power Grid Corporation of India Limited 25-04-2022 **</t>
  </si>
  <si>
    <t>INE752E07NO1</t>
  </si>
  <si>
    <t>Bajaj Housing Finance Limited 05-05-2022 **</t>
  </si>
  <si>
    <t>INE377Y07086</t>
  </si>
  <si>
    <t>Sundaram Finance Limited 10-06-2022 **</t>
  </si>
  <si>
    <t>INE660A07PR2</t>
  </si>
  <si>
    <t>#This exposure was in erstwhile L&amp;T Housing Finance Limited- the HFC got merged with L&amp;T Finance Limited through a scheme of amalgamation that became effective from April 12, 2021</t>
  </si>
  <si>
    <t>Tata Power Company Limited</t>
  </si>
  <si>
    <t>Power</t>
  </si>
  <si>
    <t>INE245A01021</t>
  </si>
  <si>
    <t>8.10% Tata Projects Limited 30-08-2022 **</t>
  </si>
  <si>
    <t>IND AA</t>
  </si>
  <si>
    <t>INE725H08048</t>
  </si>
  <si>
    <t>8.35% Rec Limited 11-03-2022 **</t>
  </si>
  <si>
    <t>INE020B08BM6</t>
  </si>
  <si>
    <t>Kotak Securities Limited 13-05-2022 **</t>
  </si>
  <si>
    <t>INE028E14JQ5</t>
  </si>
  <si>
    <t>Tata Power Company Limited 25-03-2022 **</t>
  </si>
  <si>
    <t>INE245A14FP3</t>
  </si>
  <si>
    <t>Indian Oil Corporation Limited 17-03-2022 **</t>
  </si>
  <si>
    <t>INE242A14VZ6</t>
  </si>
  <si>
    <t>91 DAY T-BILL 05-05-2022</t>
  </si>
  <si>
    <t>IN002021X512</t>
  </si>
  <si>
    <t>Canara Bank 08-07-2022</t>
  </si>
  <si>
    <t>INE476A16SQ0</t>
  </si>
  <si>
    <t>National Bank for Agriculture &amp; Rural Development 14-02-2023</t>
  </si>
  <si>
    <t>INE261F16645</t>
  </si>
  <si>
    <t>182 DAY T-BILL 11-08-2022</t>
  </si>
  <si>
    <t>IN002021Y486</t>
  </si>
  <si>
    <t>Portfolio as on  February 28 ,2022</t>
  </si>
  <si>
    <t>5.59% Small Industries Development Bank of India 21-02-2025 **</t>
  </si>
  <si>
    <t>INE556F08JU6</t>
  </si>
  <si>
    <t>6.39% Indian Oil Corporation Limited 06-03-2025 **</t>
  </si>
  <si>
    <t>INE242A08452</t>
  </si>
  <si>
    <t>5.59% Housing and Urban Development Corporation Limited 04-03-2025 **</t>
  </si>
  <si>
    <t>INE031A08830</t>
  </si>
  <si>
    <t>6.14% Indian Oil Corporation Limited 18-02-2027 **</t>
  </si>
  <si>
    <t>INE242A08502</t>
  </si>
  <si>
    <t>6.09% Power Finance Corporation Limited 27-08-2026</t>
  </si>
  <si>
    <t>INE134E08LK2</t>
  </si>
  <si>
    <t>8.05% NTPC Limited 05-05-2026 **</t>
  </si>
  <si>
    <t>INE733E07KA6</t>
  </si>
  <si>
    <t>7.34% Power Grid Corporation of India Limited 15-07-2024 **</t>
  </si>
  <si>
    <t>INE752E08569</t>
  </si>
  <si>
    <t>05.74% GOI 15-NOV-2026</t>
  </si>
  <si>
    <t>7.98% ONGC Petro Additions Limited 25-10-2023 **</t>
  </si>
  <si>
    <t>7.99% Tata Power Company Limited 16-11-2023 **</t>
  </si>
  <si>
    <t>INE245A08125</t>
  </si>
  <si>
    <t>364 DAY T-BILL 16-02-2023</t>
  </si>
  <si>
    <t>IN002021Z483</t>
  </si>
  <si>
    <t>7.35% Export Import Bank of India 18-05-2022 **</t>
  </si>
  <si>
    <t>INE514E08FM3</t>
  </si>
  <si>
    <t>Axis Bank Limited 02-05-2022</t>
  </si>
  <si>
    <t>INE238A160Y8</t>
  </si>
  <si>
    <t>Indian Oil Corporation Limited 18-04-2022 **</t>
  </si>
  <si>
    <t>INE242A14WC3</t>
  </si>
  <si>
    <t>Tata Steel Limited 02-05-2022</t>
  </si>
  <si>
    <t>INE081A14CI4</t>
  </si>
  <si>
    <t>Berger Paints India Limited 18-05-2022 **</t>
  </si>
  <si>
    <t>INE463A14LK1</t>
  </si>
  <si>
    <t>Godrej Industries Ltd 26-05-2022</t>
  </si>
  <si>
    <t>INE233A14UG7</t>
  </si>
  <si>
    <t>Indian Oil Corporation Limited  11-03-2022 **</t>
  </si>
  <si>
    <t>INE242A14VW3</t>
  </si>
  <si>
    <t>Kotak Mahindra Investment Limited 10-03-2022 **</t>
  </si>
  <si>
    <t>INE975F14VT3</t>
  </si>
  <si>
    <t>HDFC Securities Limited 24-05-2022 **</t>
  </si>
  <si>
    <t>INE700G14BE7</t>
  </si>
  <si>
    <t>182 DAY T-BILL 28-04-2022</t>
  </si>
  <si>
    <t>IN002021Y312</t>
  </si>
  <si>
    <t>8.85% ONGC Petro Additions Limited 19-04-2022 ** (Letter of comfort from Oil &amp; Natural Gas Corporation Limited)</t>
  </si>
  <si>
    <t>7.4050% Nabha Power Limited 20-04-2022 ** (Corporate Guarantee of L&amp;T Limited)</t>
  </si>
  <si>
    <t>7.98% ONGC Petro Additions Limited 10-02-2023 ** (Letter of comfort from Oil &amp; Natural Gas Corporation Limited)</t>
  </si>
  <si>
    <t>5.75% Bajaj Finance Limited 16-02-2024 **</t>
  </si>
  <si>
    <t>INE296A07RX9</t>
  </si>
  <si>
    <t>8.45% ONGC Petro Additions Limited 10-03-2023 ** (Letter of comfort from Oil &amp; Natural Gas Corporation Limited)</t>
  </si>
  <si>
    <t>First Business Receivables Trust (Backed by receivables from Reliance Industries,Reliance Retail,Reliance Jio) 01-07-2022 **</t>
  </si>
  <si>
    <t>Kotak Mahindra Bank Limited 17-02-2023</t>
  </si>
  <si>
    <t>INE237A168N5</t>
  </si>
  <si>
    <t>Small Industries Development Bank of India 22-02-2023</t>
  </si>
  <si>
    <t>INE556F16937</t>
  </si>
  <si>
    <t>Canara Bank 17-08-2022</t>
  </si>
  <si>
    <t>INE476A16SS6</t>
  </si>
  <si>
    <t>Axis Bank Limited 09-11-2022</t>
  </si>
  <si>
    <t>INE238A162Y4</t>
  </si>
  <si>
    <t>HDFC Bank Limited 10-02-2023</t>
  </si>
  <si>
    <t>INE040A16CV8</t>
  </si>
  <si>
    <t>Bank of Baroda 14-02-2023</t>
  </si>
  <si>
    <t>INE028A16CO8</t>
  </si>
  <si>
    <t>182 DAY T-BILL 04-08-2022</t>
  </si>
  <si>
    <t>IN002021Y478</t>
  </si>
  <si>
    <t>364 DAY T-BILL 23-02-2023</t>
  </si>
  <si>
    <t>IN002021Z491</t>
  </si>
  <si>
    <t>Maturity Date</t>
  </si>
  <si>
    <t>91 DAY T-BILL 10-03-2022</t>
  </si>
  <si>
    <t>10-Mar-2022</t>
  </si>
  <si>
    <t>IN002021X397</t>
  </si>
  <si>
    <t>5.955% NIIF Infrastructure Finance Limited 16-02-2024 **</t>
  </si>
  <si>
    <t>INE246R07566</t>
  </si>
  <si>
    <t>First Business Receivables Trust (Backed by receivables from Reliance Industries,Reliance Retail,Reliance Jio) 01-04-2024 **</t>
  </si>
  <si>
    <t>First Business Receivables Trust (Backed by receivables from Reliance Industries,Reliance Retail,Reliance Jio) 01-07-2024 **</t>
  </si>
  <si>
    <t>First Business Receivables Trust (Backed by receivables from Reliance Industries,Reliance Retail,Reliance Jio) 01-10-2024 **</t>
  </si>
  <si>
    <t>First Business Receivables Trust (Backed by receivables from Reliance Industries,Reliance Retail,Reliance Jio) 01-01-2025 **</t>
  </si>
  <si>
    <t>5.84% Bajaj Housing Finance Limited 21-02-2024 **</t>
  </si>
  <si>
    <t>INE377Y07292</t>
  </si>
  <si>
    <t>5.80% Kotak Mahindra Prime Limited 20-02-2024 **</t>
  </si>
  <si>
    <t>INE916DA7QW4</t>
  </si>
  <si>
    <t>First Business Receivables Trust (Backed by receivables from Reliance Industries,Reliance Retail,Reliance Jio) 01-04-2023 **</t>
  </si>
  <si>
    <t>First Business Receivables Trust (Backed by receivables from Reliance Industries,Reliance Retail,Reliance Jio) 01-07-2023 **</t>
  </si>
  <si>
    <t>First Business Receivables Trust (Backed by receivables from Reliance Industries,Reliance Retail,Reliance Jio) 01-10-2023 **</t>
  </si>
  <si>
    <t>First Business Receivables Trust (Backed by receivables from Reliance Industries,Reliance Retail,Reliance Jio) 01-01-2024 **</t>
  </si>
  <si>
    <t>First Business Receivables Trust (Backed by receivables from Reliance Industries,Reliance Retail,Reliance Jio) 01-04-2022 **</t>
  </si>
  <si>
    <t>First Business Receivables Trust (Backed by receivables from Reliance Industries,Reliance Retail,Reliance Jio) 01-10-2022 **</t>
  </si>
  <si>
    <t>First Business Receivables Trust (Backed by receivables from Reliance Industries,Reliance Retail,Reliance Jio) 01-01-2023 **</t>
  </si>
  <si>
    <t>06.30% GOI 09-APR-2023</t>
  </si>
  <si>
    <t>06.17% GOI 12-JUN-2023</t>
  </si>
  <si>
    <t>364 DAYS T-BILL 11-MAR-22</t>
  </si>
  <si>
    <t>7.93% NTPC Limited 03-05-2022 **</t>
  </si>
  <si>
    <t>INE733E07KK5</t>
  </si>
  <si>
    <t>Portfolio as on  January 31 ,2022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</si>
</sst>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(* #,##0.00_);_(* \(#,##0.00\);_(* &quot;-&quot;??_);_(@_)"/>
    <numFmt numFmtId="165" formatCode="#,##0.00%"/>
    <numFmt numFmtId="166" formatCode="_(* #,##0_);_(* \(#,##0\);_(* &quot;-&quot;??_);_(@_)"/>
    <numFmt numFmtId="167" formatCode="_(* #,##0.0000_);_(* \(#,##0.0000\);_(* &quot;-&quot;??_);_(@_)"/>
    <numFmt numFmtId="168" formatCode="dd/mmm/yyyy"/>
    <numFmt numFmtId="169" formatCode="#,##0.0000"/>
    <numFmt numFmtId="170" formatCode="0.00\%;\-0.00\%"/>
    <numFmt numFmtId="171" formatCode="#,##0.00;\(#,##0.00\)"/>
    <numFmt numFmtId="172" formatCode="#,###.00;\(#,###.00\);#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sz val="11"/>
      <name val="Calibri"/>
      <family val="2"/>
    </font>
    <font>
      <sz val="10"/>
      <color theme="1"/>
      <name val="Arial"/>
      <family val="2"/>
    </font>
    <font>
      <sz val="10"/>
      <color indexed="8"/>
      <name val="Trebuchet MS"/>
      <family val="2"/>
    </font>
    <font>
      <u/>
      <sz val="11"/>
      <color theme="1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indexed="8"/>
      <name val="Arial"/>
      <family val="2"/>
    </font>
    <font>
      <b/>
      <sz val="9"/>
      <color indexed="8"/>
      <name val="Calibri"/>
      <family val="2"/>
      <scheme val="minor"/>
    </font>
    <font>
      <b/>
      <sz val="9"/>
      <color indexed="9"/>
      <name val="Arial"/>
      <family val="2"/>
    </font>
    <font>
      <sz val="6"/>
      <color indexed="8"/>
      <name val="Arial"/>
      <family val="2"/>
    </font>
    <font>
      <b/>
      <sz val="9"/>
      <color indexed="63"/>
      <name val="Arial"/>
      <family val="2"/>
    </font>
    <font>
      <sz val="9"/>
      <color indexed="8"/>
      <name val="Calibri"/>
      <family val="2"/>
      <scheme val="minor"/>
    </font>
    <font>
      <sz val="9"/>
      <color indexed="63"/>
      <name val="Arial"/>
      <family val="2"/>
    </font>
    <font>
      <sz val="9"/>
      <color indexed="9"/>
      <name val="Arial"/>
      <family val="2"/>
    </font>
    <font>
      <u/>
      <sz val="10"/>
      <color theme="10"/>
      <name val="Arial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164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" fillId="0" borderId="0"/>
    <xf numFmtId="0" fontId="1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2" fillId="0" borderId="0"/>
    <xf numFmtId="164" fontId="10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560">
    <xf numFmtId="0" fontId="0" fillId="0" borderId="0" xfId="0"/>
    <xf numFmtId="0" fontId="5" fillId="0" borderId="4" xfId="2" applyFont="1" applyBorder="1" applyAlignment="1">
      <alignment horizontal="left" vertical="top" readingOrder="1"/>
    </xf>
    <xf numFmtId="49" fontId="7" fillId="3" borderId="8" xfId="2" applyNumberFormat="1" applyFont="1" applyFill="1" applyBorder="1" applyAlignment="1">
      <alignment horizontal="center" vertical="center"/>
    </xf>
    <xf numFmtId="49" fontId="8" fillId="3" borderId="8" xfId="2" applyNumberFormat="1" applyFont="1" applyFill="1" applyBorder="1" applyAlignment="1">
      <alignment horizontal="left"/>
    </xf>
    <xf numFmtId="165" fontId="8" fillId="3" borderId="8" xfId="2" applyNumberFormat="1" applyFont="1" applyFill="1" applyBorder="1" applyAlignment="1">
      <alignment horizontal="right"/>
    </xf>
    <xf numFmtId="0" fontId="5" fillId="0" borderId="4" xfId="2" applyFont="1" applyBorder="1"/>
    <xf numFmtId="0" fontId="6" fillId="0" borderId="4" xfId="2" applyFont="1" applyBorder="1" applyAlignment="1">
      <alignment horizontal="left" vertical="top" readingOrder="1"/>
    </xf>
    <xf numFmtId="166" fontId="6" fillId="0" borderId="10" xfId="5" applyNumberFormat="1" applyFont="1" applyFill="1" applyBorder="1" applyAlignment="1">
      <alignment horizontal="center" vertical="top" readingOrder="1"/>
    </xf>
    <xf numFmtId="4" fontId="6" fillId="0" borderId="10" xfId="6" applyNumberFormat="1" applyFont="1" applyFill="1" applyBorder="1"/>
    <xf numFmtId="4" fontId="6" fillId="0" borderId="0" xfId="6" applyNumberFormat="1" applyFont="1" applyFill="1"/>
    <xf numFmtId="164" fontId="6" fillId="0" borderId="10" xfId="5" applyFont="1" applyFill="1" applyBorder="1" applyAlignment="1">
      <alignment horizontal="center" vertical="top" wrapText="1" readingOrder="1"/>
    </xf>
    <xf numFmtId="4" fontId="5" fillId="0" borderId="4" xfId="5" applyNumberFormat="1" applyFont="1" applyFill="1" applyBorder="1" applyAlignment="1"/>
    <xf numFmtId="164" fontId="5" fillId="0" borderId="10" xfId="5" applyFont="1" applyFill="1" applyBorder="1" applyAlignment="1"/>
    <xf numFmtId="4" fontId="6" fillId="0" borderId="4" xfId="5" applyNumberFormat="1" applyFont="1" applyFill="1" applyBorder="1" applyAlignment="1"/>
    <xf numFmtId="164" fontId="6" fillId="0" borderId="10" xfId="5" applyFont="1" applyFill="1" applyBorder="1" applyAlignment="1"/>
    <xf numFmtId="4" fontId="5" fillId="0" borderId="6" xfId="5" applyNumberFormat="1" applyFont="1" applyFill="1" applyBorder="1" applyAlignment="1"/>
    <xf numFmtId="164" fontId="5" fillId="0" borderId="7" xfId="5" applyFont="1" applyFill="1" applyBorder="1" applyAlignment="1"/>
    <xf numFmtId="166" fontId="11" fillId="0" borderId="10" xfId="7" applyNumberFormat="1" applyFont="1" applyBorder="1"/>
    <xf numFmtId="166" fontId="12" fillId="0" borderId="10" xfId="7" applyNumberFormat="1" applyBorder="1"/>
    <xf numFmtId="0" fontId="6" fillId="2" borderId="0" xfId="2" applyFont="1" applyFill="1"/>
    <xf numFmtId="0" fontId="6" fillId="2" borderId="0" xfId="2" applyFont="1" applyFill="1" applyAlignment="1">
      <alignment horizontal="left"/>
    </xf>
    <xf numFmtId="166" fontId="6" fillId="0" borderId="4" xfId="5" applyNumberFormat="1" applyFont="1" applyFill="1" applyBorder="1" applyAlignment="1"/>
    <xf numFmtId="166" fontId="5" fillId="0" borderId="4" xfId="5" applyNumberFormat="1" applyFont="1" applyFill="1" applyBorder="1" applyAlignment="1"/>
    <xf numFmtId="167" fontId="12" fillId="0" borderId="0" xfId="7" applyNumberFormat="1"/>
    <xf numFmtId="0" fontId="3" fillId="4" borderId="0" xfId="3" applyFont="1" applyFill="1"/>
    <xf numFmtId="0" fontId="5" fillId="2" borderId="4" xfId="2" applyFont="1" applyFill="1" applyBorder="1" applyAlignment="1">
      <alignment horizontal="left" vertical="top" readingOrder="1"/>
    </xf>
    <xf numFmtId="0" fontId="5" fillId="2" borderId="0" xfId="2" applyFont="1" applyFill="1" applyAlignment="1">
      <alignment horizontal="left" vertical="top"/>
    </xf>
    <xf numFmtId="0" fontId="6" fillId="2" borderId="5" xfId="2" applyFont="1" applyFill="1" applyBorder="1" applyAlignment="1">
      <alignment horizontal="left" vertical="top"/>
    </xf>
    <xf numFmtId="0" fontId="5" fillId="2" borderId="0" xfId="2" applyFont="1" applyFill="1" applyAlignment="1">
      <alignment horizontal="left" vertical="top" readingOrder="1"/>
    </xf>
    <xf numFmtId="4" fontId="5" fillId="2" borderId="0" xfId="2" applyNumberFormat="1" applyFont="1" applyFill="1" applyAlignment="1">
      <alignment horizontal="left" vertical="top" readingOrder="1"/>
    </xf>
    <xf numFmtId="0" fontId="5" fillId="2" borderId="5" xfId="2" applyFont="1" applyFill="1" applyBorder="1" applyAlignment="1">
      <alignment horizontal="left" vertical="top" readingOrder="1"/>
    </xf>
    <xf numFmtId="164" fontId="3" fillId="4" borderId="0" xfId="3" applyNumberFormat="1" applyFont="1" applyFill="1"/>
    <xf numFmtId="164" fontId="6" fillId="0" borderId="4" xfId="5" applyFont="1" applyFill="1" applyBorder="1" applyAlignment="1">
      <alignment horizontal="right" vertical="top" readingOrder="1"/>
    </xf>
    <xf numFmtId="4" fontId="4" fillId="0" borderId="0" xfId="2" applyNumberFormat="1"/>
    <xf numFmtId="10" fontId="13" fillId="3" borderId="0" xfId="1" applyNumberFormat="1" applyFont="1" applyFill="1" applyBorder="1" applyAlignment="1">
      <alignment horizontal="right"/>
    </xf>
    <xf numFmtId="0" fontId="5" fillId="0" borderId="7" xfId="7" quotePrefix="1" applyFont="1" applyBorder="1" applyAlignment="1">
      <alignment horizontal="center"/>
    </xf>
    <xf numFmtId="0" fontId="5" fillId="0" borderId="0" xfId="4" applyFont="1" applyAlignment="1">
      <alignment vertical="top" readingOrder="1"/>
    </xf>
    <xf numFmtId="0" fontId="6" fillId="0" borderId="4" xfId="7" quotePrefix="1" applyFont="1" applyBorder="1" applyAlignment="1">
      <alignment horizontal="left" wrapText="1"/>
    </xf>
    <xf numFmtId="0" fontId="2" fillId="0" borderId="7" xfId="4" applyFont="1" applyBorder="1"/>
    <xf numFmtId="0" fontId="2" fillId="0" borderId="7" xfId="4" applyFont="1" applyBorder="1" applyAlignment="1">
      <alignment wrapText="1"/>
    </xf>
    <xf numFmtId="169" fontId="1" fillId="0" borderId="7" xfId="4" applyNumberFormat="1" applyBorder="1"/>
    <xf numFmtId="10" fontId="1" fillId="0" borderId="7" xfId="6" applyNumberFormat="1" applyFont="1" applyFill="1" applyBorder="1"/>
    <xf numFmtId="4" fontId="1" fillId="0" borderId="7" xfId="4" applyNumberFormat="1" applyBorder="1"/>
    <xf numFmtId="4" fontId="5" fillId="2" borderId="0" xfId="2" applyNumberFormat="1" applyFont="1" applyFill="1" applyAlignment="1">
      <alignment horizontal="left" vertical="top"/>
    </xf>
    <xf numFmtId="0" fontId="5" fillId="2" borderId="5" xfId="2" applyFont="1" applyFill="1" applyBorder="1" applyAlignment="1">
      <alignment horizontal="left" vertical="top"/>
    </xf>
    <xf numFmtId="0" fontId="6" fillId="0" borderId="4" xfId="2" applyFont="1" applyBorder="1" applyAlignment="1">
      <alignment horizontal="right" readingOrder="1"/>
    </xf>
    <xf numFmtId="166" fontId="6" fillId="0" borderId="4" xfId="5" applyNumberFormat="1" applyFont="1" applyFill="1" applyBorder="1"/>
    <xf numFmtId="0" fontId="6" fillId="2" borderId="4" xfId="2" applyFont="1" applyFill="1" applyBorder="1"/>
    <xf numFmtId="0" fontId="5" fillId="2" borderId="0" xfId="2" applyFont="1" applyFill="1"/>
    <xf numFmtId="164" fontId="6" fillId="2" borderId="5" xfId="2" applyNumberFormat="1" applyFont="1" applyFill="1" applyBorder="1" applyAlignment="1">
      <alignment horizontal="left"/>
    </xf>
    <xf numFmtId="164" fontId="6" fillId="0" borderId="0" xfId="9" applyFont="1" applyFill="1" applyProtection="1"/>
    <xf numFmtId="0" fontId="12" fillId="0" borderId="0" xfId="10"/>
    <xf numFmtId="0" fontId="5" fillId="2" borderId="6" xfId="2" applyFont="1" applyFill="1" applyBorder="1" applyAlignment="1">
      <alignment horizontal="center" vertical="top" readingOrder="1"/>
    </xf>
    <xf numFmtId="4" fontId="5" fillId="2" borderId="6" xfId="2" applyNumberFormat="1" applyFont="1" applyFill="1" applyBorder="1" applyAlignment="1">
      <alignment horizontal="center" vertical="top" readingOrder="1"/>
    </xf>
    <xf numFmtId="0" fontId="5" fillId="2" borderId="7" xfId="2" applyFont="1" applyFill="1" applyBorder="1" applyAlignment="1">
      <alignment horizontal="center" vertical="top" wrapText="1" readingOrder="1"/>
    </xf>
    <xf numFmtId="166" fontId="11" fillId="0" borderId="4" xfId="5" applyNumberFormat="1" applyFont="1" applyFill="1" applyBorder="1" applyAlignment="1" applyProtection="1"/>
    <xf numFmtId="170" fontId="9" fillId="3" borderId="8" xfId="2" applyNumberFormat="1" applyFont="1" applyFill="1" applyBorder="1" applyAlignment="1">
      <alignment horizontal="right"/>
    </xf>
    <xf numFmtId="166" fontId="5" fillId="0" borderId="4" xfId="5" applyNumberFormat="1" applyFont="1" applyFill="1" applyBorder="1" applyAlignment="1" applyProtection="1">
      <alignment horizontal="center" vertical="top" readingOrder="1"/>
    </xf>
    <xf numFmtId="0" fontId="5" fillId="2" borderId="5" xfId="2" applyFont="1" applyFill="1" applyBorder="1" applyAlignment="1">
      <alignment horizontal="left"/>
    </xf>
    <xf numFmtId="164" fontId="6" fillId="2" borderId="0" xfId="2" applyNumberFormat="1" applyFont="1" applyFill="1"/>
    <xf numFmtId="4" fontId="6" fillId="0" borderId="0" xfId="11" applyNumberFormat="1" applyFont="1" applyFill="1"/>
    <xf numFmtId="49" fontId="9" fillId="3" borderId="8" xfId="2" applyNumberFormat="1" applyFont="1" applyFill="1" applyBorder="1" applyAlignment="1">
      <alignment horizontal="left"/>
    </xf>
    <xf numFmtId="10" fontId="6" fillId="0" borderId="4" xfId="6" applyNumberFormat="1" applyFont="1" applyFill="1" applyBorder="1" applyAlignment="1"/>
    <xf numFmtId="4" fontId="6" fillId="0" borderId="4" xfId="5" applyNumberFormat="1" applyFont="1" applyFill="1" applyBorder="1" applyAlignment="1">
      <alignment horizontal="right"/>
    </xf>
    <xf numFmtId="164" fontId="6" fillId="0" borderId="4" xfId="5" applyFont="1" applyFill="1" applyBorder="1" applyAlignment="1">
      <alignment horizontal="right"/>
    </xf>
    <xf numFmtId="49" fontId="16" fillId="3" borderId="8" xfId="2" applyNumberFormat="1" applyFont="1" applyFill="1" applyBorder="1" applyAlignment="1">
      <alignment horizontal="center"/>
    </xf>
    <xf numFmtId="4" fontId="5" fillId="0" borderId="4" xfId="5" applyNumberFormat="1" applyFont="1" applyFill="1" applyBorder="1" applyAlignment="1">
      <alignment horizontal="right" vertical="top" wrapText="1" readingOrder="1"/>
    </xf>
    <xf numFmtId="164" fontId="5" fillId="0" borderId="10" xfId="5" applyFont="1" applyFill="1" applyBorder="1" applyAlignment="1">
      <alignment horizontal="center" vertical="top" wrapText="1" readingOrder="1"/>
    </xf>
    <xf numFmtId="164" fontId="5" fillId="0" borderId="5" xfId="5" applyFont="1" applyFill="1" applyBorder="1" applyAlignment="1">
      <alignment horizontal="center" vertical="top" wrapText="1" readingOrder="1"/>
    </xf>
    <xf numFmtId="4" fontId="5" fillId="0" borderId="4" xfId="5" applyNumberFormat="1" applyFont="1" applyFill="1" applyBorder="1" applyAlignment="1">
      <alignment horizontal="right" vertical="top" readingOrder="1"/>
    </xf>
    <xf numFmtId="4" fontId="5" fillId="0" borderId="6" xfId="5" applyNumberFormat="1" applyFont="1" applyFill="1" applyBorder="1" applyAlignment="1">
      <alignment horizontal="right"/>
    </xf>
    <xf numFmtId="4" fontId="5" fillId="0" borderId="7" xfId="5" applyNumberFormat="1" applyFont="1" applyFill="1" applyBorder="1" applyAlignment="1">
      <alignment horizontal="right"/>
    </xf>
    <xf numFmtId="164" fontId="5" fillId="0" borderId="5" xfId="5" applyFont="1" applyFill="1" applyBorder="1" applyAlignment="1"/>
    <xf numFmtId="0" fontId="6" fillId="0" borderId="5" xfId="2" applyFont="1" applyBorder="1" applyAlignment="1">
      <alignment horizontal="left"/>
    </xf>
    <xf numFmtId="4" fontId="6" fillId="0" borderId="4" xfId="5" applyNumberFormat="1" applyFont="1" applyFill="1" applyBorder="1" applyAlignment="1">
      <alignment horizontal="right" vertical="top" readingOrder="1"/>
    </xf>
    <xf numFmtId="166" fontId="5" fillId="0" borderId="4" xfId="5" applyNumberFormat="1" applyFont="1" applyFill="1" applyBorder="1" applyAlignment="1">
      <alignment horizontal="right" vertical="top" readingOrder="1"/>
    </xf>
    <xf numFmtId="166" fontId="6" fillId="0" borderId="4" xfId="5" applyNumberFormat="1" applyFont="1" applyFill="1" applyBorder="1" applyAlignment="1">
      <alignment horizontal="right" vertical="top" readingOrder="1"/>
    </xf>
    <xf numFmtId="171" fontId="9" fillId="3" borderId="4" xfId="7" applyNumberFormat="1" applyFont="1" applyFill="1" applyBorder="1" applyAlignment="1">
      <alignment horizontal="right"/>
    </xf>
    <xf numFmtId="170" fontId="9" fillId="3" borderId="10" xfId="7" applyNumberFormat="1" applyFont="1" applyFill="1" applyBorder="1" applyAlignment="1">
      <alignment horizontal="right"/>
    </xf>
    <xf numFmtId="3" fontId="5" fillId="2" borderId="5" xfId="2" applyNumberFormat="1" applyFont="1" applyFill="1" applyBorder="1"/>
    <xf numFmtId="0" fontId="8" fillId="3" borderId="15" xfId="4" applyFont="1" applyFill="1" applyBorder="1" applyAlignment="1">
      <alignment horizontal="left"/>
    </xf>
    <xf numFmtId="10" fontId="1" fillId="0" borderId="7" xfId="6" applyNumberFormat="1" applyFont="1" applyBorder="1"/>
    <xf numFmtId="10" fontId="1" fillId="0" borderId="9" xfId="6" applyNumberFormat="1" applyFont="1" applyBorder="1"/>
    <xf numFmtId="10" fontId="1" fillId="0" borderId="0" xfId="6" applyNumberFormat="1" applyFont="1" applyBorder="1"/>
    <xf numFmtId="4" fontId="5" fillId="0" borderId="4" xfId="5" applyNumberFormat="1" applyFont="1" applyFill="1" applyBorder="1" applyAlignment="1">
      <alignment horizontal="center" vertical="top" wrapText="1" readingOrder="1"/>
    </xf>
    <xf numFmtId="10" fontId="8" fillId="3" borderId="0" xfId="6" applyNumberFormat="1" applyFont="1" applyFill="1" applyBorder="1" applyAlignment="1">
      <alignment horizontal="right" vertical="center"/>
    </xf>
    <xf numFmtId="4" fontId="5" fillId="0" borderId="4" xfId="5" applyNumberFormat="1" applyFont="1" applyFill="1" applyBorder="1" applyAlignment="1">
      <alignment horizontal="center" vertical="top" readingOrder="1"/>
    </xf>
    <xf numFmtId="4" fontId="5" fillId="0" borderId="4" xfId="5" applyNumberFormat="1" applyFont="1" applyFill="1" applyBorder="1" applyAlignment="1">
      <alignment horizontal="right"/>
    </xf>
    <xf numFmtId="4" fontId="6" fillId="0" borderId="4" xfId="5" applyNumberFormat="1" applyFont="1" applyFill="1" applyBorder="1" applyAlignment="1">
      <alignment horizontal="right" vertical="top" wrapText="1" readingOrder="1"/>
    </xf>
    <xf numFmtId="164" fontId="6" fillId="0" borderId="10" xfId="5" applyFont="1" applyFill="1" applyBorder="1" applyAlignment="1">
      <alignment horizontal="right" vertical="top" wrapText="1" readingOrder="1"/>
    </xf>
    <xf numFmtId="0" fontId="6" fillId="0" borderId="10" xfId="5" applyNumberFormat="1" applyFont="1" applyFill="1" applyBorder="1" applyAlignment="1">
      <alignment horizontal="right" vertical="top" wrapText="1" readingOrder="1"/>
    </xf>
    <xf numFmtId="4" fontId="5" fillId="0" borderId="6" xfId="5" applyNumberFormat="1" applyFont="1" applyFill="1" applyBorder="1"/>
    <xf numFmtId="164" fontId="5" fillId="0" borderId="11" xfId="5" applyFont="1" applyFill="1" applyBorder="1"/>
    <xf numFmtId="4" fontId="6" fillId="2" borderId="0" xfId="2" applyNumberFormat="1" applyFont="1" applyFill="1"/>
    <xf numFmtId="49" fontId="17" fillId="3" borderId="18" xfId="0" applyNumberFormat="1" applyFont="1" applyFill="1" applyBorder="1" applyAlignment="1">
      <alignment horizontal="left"/>
    </xf>
    <xf numFmtId="0" fontId="7" fillId="3" borderId="18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 wrapText="1"/>
    </xf>
    <xf numFmtId="0" fontId="18" fillId="3" borderId="0" xfId="2" applyFont="1" applyFill="1" applyAlignment="1">
      <alignment horizontal="left"/>
    </xf>
    <xf numFmtId="0" fontId="19" fillId="3" borderId="0" xfId="2" applyFont="1" applyFill="1" applyAlignment="1">
      <alignment horizontal="left"/>
    </xf>
    <xf numFmtId="49" fontId="17" fillId="3" borderId="15" xfId="0" applyNumberFormat="1" applyFont="1" applyFill="1" applyBorder="1" applyAlignment="1">
      <alignment horizontal="center"/>
    </xf>
    <xf numFmtId="49" fontId="17" fillId="3" borderId="15" xfId="0" applyNumberFormat="1" applyFont="1" applyFill="1" applyBorder="1" applyAlignment="1">
      <alignment horizontal="center" wrapText="1"/>
    </xf>
    <xf numFmtId="49" fontId="17" fillId="3" borderId="15" xfId="0" applyNumberFormat="1" applyFont="1" applyFill="1" applyBorder="1" applyAlignment="1">
      <alignment horizontal="left"/>
    </xf>
    <xf numFmtId="0" fontId="7" fillId="3" borderId="15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right"/>
    </xf>
    <xf numFmtId="0" fontId="8" fillId="3" borderId="15" xfId="0" applyFont="1" applyFill="1" applyBorder="1" applyAlignment="1">
      <alignment horizontal="left"/>
    </xf>
    <xf numFmtId="0" fontId="8" fillId="3" borderId="15" xfId="0" applyFont="1" applyFill="1" applyBorder="1" applyAlignment="1">
      <alignment horizontal="right"/>
    </xf>
    <xf numFmtId="49" fontId="20" fillId="3" borderId="15" xfId="0" applyNumberFormat="1" applyFont="1" applyFill="1" applyBorder="1" applyAlignment="1">
      <alignment horizontal="left"/>
    </xf>
    <xf numFmtId="49" fontId="21" fillId="3" borderId="15" xfId="0" applyNumberFormat="1" applyFont="1" applyFill="1" applyBorder="1" applyAlignment="1">
      <alignment horizontal="left"/>
    </xf>
    <xf numFmtId="4" fontId="22" fillId="3" borderId="15" xfId="0" applyNumberFormat="1" applyFont="1" applyFill="1" applyBorder="1" applyAlignment="1">
      <alignment horizontal="right"/>
    </xf>
    <xf numFmtId="49" fontId="23" fillId="3" borderId="0" xfId="2" applyNumberFormat="1" applyFont="1" applyFill="1" applyAlignment="1">
      <alignment horizontal="left"/>
    </xf>
    <xf numFmtId="0" fontId="23" fillId="3" borderId="0" xfId="2" applyFont="1" applyFill="1" applyAlignment="1">
      <alignment horizontal="left" vertical="center"/>
    </xf>
    <xf numFmtId="10" fontId="19" fillId="3" borderId="0" xfId="1" applyNumberFormat="1" applyFont="1" applyFill="1" applyAlignment="1">
      <alignment horizontal="left"/>
    </xf>
    <xf numFmtId="171" fontId="17" fillId="3" borderId="15" xfId="0" applyNumberFormat="1" applyFont="1" applyFill="1" applyBorder="1" applyAlignment="1">
      <alignment horizontal="right"/>
    </xf>
    <xf numFmtId="0" fontId="7" fillId="3" borderId="15" xfId="0" applyFont="1" applyFill="1" applyBorder="1" applyAlignment="1">
      <alignment horizontal="left"/>
    </xf>
    <xf numFmtId="0" fontId="4" fillId="0" borderId="0" xfId="2"/>
    <xf numFmtId="10" fontId="6" fillId="0" borderId="0" xfId="1" applyNumberFormat="1" applyFont="1" applyFill="1"/>
    <xf numFmtId="0" fontId="5" fillId="2" borderId="4" xfId="2" applyFont="1" applyFill="1" applyBorder="1"/>
    <xf numFmtId="164" fontId="5" fillId="2" borderId="5" xfId="2" applyNumberFormat="1" applyFont="1" applyFill="1" applyBorder="1" applyAlignment="1">
      <alignment horizontal="left"/>
    </xf>
    <xf numFmtId="164" fontId="6" fillId="0" borderId="0" xfId="9" applyFont="1" applyFill="1"/>
    <xf numFmtId="0" fontId="6" fillId="2" borderId="5" xfId="2" applyFont="1" applyFill="1" applyBorder="1" applyAlignment="1">
      <alignment horizontal="left"/>
    </xf>
    <xf numFmtId="0" fontId="5" fillId="2" borderId="4" xfId="2" applyFont="1" applyFill="1" applyBorder="1" applyAlignment="1">
      <alignment horizontal="center" vertical="top" readingOrder="1"/>
    </xf>
    <xf numFmtId="4" fontId="5" fillId="2" borderId="4" xfId="2" applyNumberFormat="1" applyFont="1" applyFill="1" applyBorder="1" applyAlignment="1">
      <alignment horizontal="center" vertical="top" readingOrder="1"/>
    </xf>
    <xf numFmtId="0" fontId="5" fillId="2" borderId="10" xfId="2" applyFont="1" applyFill="1" applyBorder="1" applyAlignment="1">
      <alignment horizontal="center" vertical="top" wrapText="1" readingOrder="1"/>
    </xf>
    <xf numFmtId="0" fontId="5" fillId="2" borderId="10" xfId="2" applyFont="1" applyFill="1" applyBorder="1" applyAlignment="1">
      <alignment horizontal="left"/>
    </xf>
    <xf numFmtId="166" fontId="5" fillId="0" borderId="4" xfId="5" applyNumberFormat="1" applyFont="1" applyFill="1" applyBorder="1" applyAlignment="1">
      <alignment horizontal="center" vertical="top" readingOrder="1"/>
    </xf>
    <xf numFmtId="166" fontId="6" fillId="0" borderId="4" xfId="5" applyNumberFormat="1" applyFont="1" applyFill="1" applyBorder="1" applyAlignment="1" applyProtection="1">
      <alignment horizontal="center" vertical="top" readingOrder="1"/>
    </xf>
    <xf numFmtId="0" fontId="11" fillId="0" borderId="10" xfId="5" applyNumberFormat="1" applyFont="1" applyFill="1" applyBorder="1" applyAlignment="1" applyProtection="1">
      <alignment horizontal="right"/>
    </xf>
    <xf numFmtId="164" fontId="11" fillId="0" borderId="10" xfId="5" applyFont="1" applyFill="1" applyBorder="1" applyAlignment="1" applyProtection="1">
      <alignment horizontal="center"/>
    </xf>
    <xf numFmtId="0" fontId="5" fillId="2" borderId="14" xfId="2" applyFont="1" applyFill="1" applyBorder="1" applyAlignment="1">
      <alignment horizontal="center" vertical="top" wrapText="1" readingOrder="1"/>
    </xf>
    <xf numFmtId="166" fontId="6" fillId="0" borderId="4" xfId="5" applyNumberFormat="1" applyFont="1" applyFill="1" applyBorder="1" applyAlignment="1">
      <alignment horizontal="center" vertical="top" readingOrder="1"/>
    </xf>
    <xf numFmtId="10" fontId="6" fillId="0" borderId="0" xfId="6" applyNumberFormat="1" applyFont="1" applyFill="1"/>
    <xf numFmtId="0" fontId="5" fillId="2" borderId="19" xfId="2" applyFont="1" applyFill="1" applyBorder="1" applyAlignment="1">
      <alignment horizontal="left" vertical="top" readingOrder="1"/>
    </xf>
    <xf numFmtId="0" fontId="5" fillId="2" borderId="20" xfId="2" applyFont="1" applyFill="1" applyBorder="1" applyAlignment="1">
      <alignment horizontal="left" vertical="top"/>
    </xf>
    <xf numFmtId="4" fontId="6" fillId="2" borderId="20" xfId="2" applyNumberFormat="1" applyFont="1" applyFill="1" applyBorder="1" applyAlignment="1">
      <alignment vertical="top"/>
    </xf>
    <xf numFmtId="0" fontId="6" fillId="2" borderId="20" xfId="2" applyFont="1" applyFill="1" applyBorder="1" applyAlignment="1">
      <alignment vertical="top"/>
    </xf>
    <xf numFmtId="2" fontId="6" fillId="2" borderId="20" xfId="2" applyNumberFormat="1" applyFont="1" applyFill="1" applyBorder="1" applyAlignment="1">
      <alignment vertical="top"/>
    </xf>
    <xf numFmtId="0" fontId="6" fillId="2" borderId="21" xfId="2" applyFont="1" applyFill="1" applyBorder="1" applyAlignment="1">
      <alignment horizontal="left" vertical="top"/>
    </xf>
    <xf numFmtId="0" fontId="6" fillId="5" borderId="0" xfId="3" applyFont="1" applyFill="1"/>
    <xf numFmtId="0" fontId="12" fillId="5" borderId="0" xfId="10" applyFill="1"/>
    <xf numFmtId="0" fontId="5" fillId="2" borderId="22" xfId="2" applyFont="1" applyFill="1" applyBorder="1" applyAlignment="1">
      <alignment horizontal="left" vertical="top" readingOrder="1"/>
    </xf>
    <xf numFmtId="2" fontId="5" fillId="2" borderId="0" xfId="2" applyNumberFormat="1" applyFont="1" applyFill="1" applyAlignment="1">
      <alignment horizontal="left" vertical="top"/>
    </xf>
    <xf numFmtId="0" fontId="5" fillId="2" borderId="23" xfId="2" applyFont="1" applyFill="1" applyBorder="1" applyAlignment="1">
      <alignment horizontal="left" vertical="top"/>
    </xf>
    <xf numFmtId="2" fontId="5" fillId="2" borderId="0" xfId="2" applyNumberFormat="1" applyFont="1" applyFill="1" applyAlignment="1">
      <alignment horizontal="left" vertical="top" readingOrder="1"/>
    </xf>
    <xf numFmtId="0" fontId="5" fillId="2" borderId="23" xfId="2" applyFont="1" applyFill="1" applyBorder="1" applyAlignment="1">
      <alignment horizontal="left" vertical="top" readingOrder="1"/>
    </xf>
    <xf numFmtId="0" fontId="12" fillId="0" borderId="7" xfId="10" applyBorder="1"/>
    <xf numFmtId="0" fontId="24" fillId="0" borderId="0" xfId="12" applyFill="1" applyBorder="1" applyAlignment="1">
      <alignment vertical="top" wrapText="1" readingOrder="1"/>
    </xf>
    <xf numFmtId="0" fontId="12" fillId="4" borderId="4" xfId="10" applyFill="1" applyBorder="1"/>
    <xf numFmtId="0" fontId="12" fillId="0" borderId="0" xfId="10" applyAlignment="1">
      <alignment wrapText="1"/>
    </xf>
    <xf numFmtId="0" fontId="6" fillId="0" borderId="4" xfId="4" applyFont="1" applyBorder="1" applyAlignment="1">
      <alignment vertical="top" readingOrder="1"/>
    </xf>
    <xf numFmtId="0" fontId="6" fillId="0" borderId="0" xfId="4" applyFont="1" applyAlignment="1">
      <alignment vertical="top" readingOrder="1"/>
    </xf>
    <xf numFmtId="0" fontId="6" fillId="0" borderId="5" xfId="4" applyFont="1" applyBorder="1" applyAlignment="1">
      <alignment vertical="top" readingOrder="1"/>
    </xf>
    <xf numFmtId="0" fontId="6" fillId="0" borderId="4" xfId="10" applyFont="1" applyBorder="1" applyAlignment="1">
      <alignment horizontal="left" vertical="top"/>
    </xf>
    <xf numFmtId="0" fontId="6" fillId="0" borderId="0" xfId="10" applyFont="1" applyAlignment="1">
      <alignment horizontal="left" vertical="top" readingOrder="1"/>
    </xf>
    <xf numFmtId="2" fontId="6" fillId="0" borderId="0" xfId="10" applyNumberFormat="1" applyFont="1" applyAlignment="1">
      <alignment horizontal="left" vertical="top" readingOrder="1"/>
    </xf>
    <xf numFmtId="3" fontId="6" fillId="2" borderId="20" xfId="2" applyNumberFormat="1" applyFont="1" applyFill="1" applyBorder="1" applyAlignment="1">
      <alignment vertical="top"/>
    </xf>
    <xf numFmtId="0" fontId="6" fillId="2" borderId="23" xfId="2" applyFont="1" applyFill="1" applyBorder="1" applyAlignment="1">
      <alignment horizontal="left" vertical="top"/>
    </xf>
    <xf numFmtId="0" fontId="5" fillId="2" borderId="24" xfId="2" applyFont="1" applyFill="1" applyBorder="1" applyAlignment="1">
      <alignment horizontal="center" vertical="top" readingOrder="1"/>
    </xf>
    <xf numFmtId="3" fontId="5" fillId="2" borderId="6" xfId="2" applyNumberFormat="1" applyFont="1" applyFill="1" applyBorder="1" applyAlignment="1">
      <alignment horizontal="center" vertical="top" readingOrder="1"/>
    </xf>
    <xf numFmtId="2" fontId="5" fillId="2" borderId="7" xfId="2" applyNumberFormat="1" applyFont="1" applyFill="1" applyBorder="1" applyAlignment="1">
      <alignment horizontal="center" vertical="top" wrapText="1" readingOrder="1"/>
    </xf>
    <xf numFmtId="2" fontId="5" fillId="2" borderId="6" xfId="2" applyNumberFormat="1" applyFont="1" applyFill="1" applyBorder="1" applyAlignment="1">
      <alignment horizontal="center" vertical="top" wrapText="1" readingOrder="1"/>
    </xf>
    <xf numFmtId="0" fontId="5" fillId="2" borderId="25" xfId="2" applyFont="1" applyFill="1" applyBorder="1" applyAlignment="1">
      <alignment horizontal="center" vertical="top" readingOrder="1"/>
    </xf>
    <xf numFmtId="0" fontId="5" fillId="2" borderId="22" xfId="2" applyFont="1" applyFill="1" applyBorder="1"/>
    <xf numFmtId="3" fontId="5" fillId="2" borderId="4" xfId="2" applyNumberFormat="1" applyFont="1" applyFill="1" applyBorder="1" applyAlignment="1">
      <alignment horizontal="center" vertical="top" readingOrder="1"/>
    </xf>
    <xf numFmtId="2" fontId="5" fillId="2" borderId="10" xfId="2" applyNumberFormat="1" applyFont="1" applyFill="1" applyBorder="1" applyAlignment="1">
      <alignment horizontal="center" vertical="top" wrapText="1" readingOrder="1"/>
    </xf>
    <xf numFmtId="2" fontId="5" fillId="2" borderId="4" xfId="2" applyNumberFormat="1" applyFont="1" applyFill="1" applyBorder="1" applyAlignment="1">
      <alignment horizontal="center" vertical="top" wrapText="1" readingOrder="1"/>
    </xf>
    <xf numFmtId="0" fontId="5" fillId="2" borderId="26" xfId="2" applyFont="1" applyFill="1" applyBorder="1" applyAlignment="1">
      <alignment horizontal="center" vertical="top" readingOrder="1"/>
    </xf>
    <xf numFmtId="0" fontId="6" fillId="2" borderId="22" xfId="2" applyFont="1" applyFill="1" applyBorder="1"/>
    <xf numFmtId="0" fontId="6" fillId="2" borderId="4" xfId="2" applyFont="1" applyFill="1" applyBorder="1" applyAlignment="1">
      <alignment horizontal="center" vertical="top" readingOrder="1"/>
    </xf>
    <xf numFmtId="3" fontId="6" fillId="2" borderId="4" xfId="2" applyNumberFormat="1" applyFont="1" applyFill="1" applyBorder="1" applyAlignment="1">
      <alignment horizontal="right" vertical="top" readingOrder="1"/>
    </xf>
    <xf numFmtId="0" fontId="6" fillId="2" borderId="26" xfId="2" applyFont="1" applyFill="1" applyBorder="1" applyAlignment="1">
      <alignment horizontal="center" vertical="top" readingOrder="1"/>
    </xf>
    <xf numFmtId="166" fontId="6" fillId="2" borderId="4" xfId="9" applyNumberFormat="1" applyFont="1" applyFill="1" applyBorder="1" applyAlignment="1">
      <alignment horizontal="right"/>
    </xf>
    <xf numFmtId="0" fontId="6" fillId="2" borderId="23" xfId="2" applyFont="1" applyFill="1" applyBorder="1" applyAlignment="1">
      <alignment horizontal="center" vertical="top" readingOrder="1"/>
    </xf>
    <xf numFmtId="0" fontId="25" fillId="2" borderId="22" xfId="2" applyFont="1" applyFill="1" applyBorder="1"/>
    <xf numFmtId="166" fontId="6" fillId="2" borderId="4" xfId="9" applyNumberFormat="1" applyFont="1" applyFill="1" applyBorder="1" applyAlignment="1"/>
    <xf numFmtId="0" fontId="5" fillId="2" borderId="23" xfId="2" applyFont="1" applyFill="1" applyBorder="1" applyAlignment="1">
      <alignment horizontal="center" vertical="top" readingOrder="1"/>
    </xf>
    <xf numFmtId="0" fontId="11" fillId="2" borderId="22" xfId="2" applyFont="1" applyFill="1" applyBorder="1"/>
    <xf numFmtId="3" fontId="6" fillId="2" borderId="4" xfId="9" applyNumberFormat="1" applyFont="1" applyFill="1" applyBorder="1" applyAlignment="1"/>
    <xf numFmtId="4" fontId="6" fillId="2" borderId="4" xfId="9" applyNumberFormat="1" applyFont="1" applyFill="1" applyBorder="1" applyAlignment="1"/>
    <xf numFmtId="164" fontId="6" fillId="2" borderId="26" xfId="2" applyNumberFormat="1" applyFont="1" applyFill="1" applyBorder="1" applyAlignment="1">
      <alignment horizontal="left"/>
    </xf>
    <xf numFmtId="0" fontId="5" fillId="2" borderId="27" xfId="2" applyFont="1" applyFill="1" applyBorder="1"/>
    <xf numFmtId="0" fontId="5" fillId="2" borderId="11" xfId="2" applyFont="1" applyFill="1" applyBorder="1"/>
    <xf numFmtId="3" fontId="5" fillId="2" borderId="11" xfId="2" applyNumberFormat="1" applyFont="1" applyFill="1" applyBorder="1"/>
    <xf numFmtId="4" fontId="5" fillId="2" borderId="6" xfId="9" applyNumberFormat="1" applyFont="1" applyFill="1" applyBorder="1"/>
    <xf numFmtId="4" fontId="5" fillId="2" borderId="11" xfId="9" applyNumberFormat="1" applyFont="1" applyFill="1" applyBorder="1"/>
    <xf numFmtId="0" fontId="5" fillId="2" borderId="28" xfId="2" applyFont="1" applyFill="1" applyBorder="1" applyAlignment="1">
      <alignment horizontal="left"/>
    </xf>
    <xf numFmtId="164" fontId="5" fillId="2" borderId="0" xfId="9" applyFont="1" applyFill="1" applyBorder="1"/>
    <xf numFmtId="2" fontId="5" fillId="2" borderId="23" xfId="2" applyNumberFormat="1" applyFont="1" applyFill="1" applyBorder="1" applyAlignment="1">
      <alignment horizontal="left"/>
    </xf>
    <xf numFmtId="4" fontId="6" fillId="5" borderId="0" xfId="3" applyNumberFormat="1" applyFont="1" applyFill="1"/>
    <xf numFmtId="10" fontId="6" fillId="5" borderId="0" xfId="1" applyNumberFormat="1" applyFont="1" applyFill="1"/>
    <xf numFmtId="0" fontId="6" fillId="5" borderId="0" xfId="3" applyFont="1" applyFill="1" applyAlignment="1">
      <alignment horizontal="left"/>
    </xf>
    <xf numFmtId="3" fontId="6" fillId="2" borderId="4" xfId="2" applyNumberFormat="1" applyFont="1" applyFill="1" applyBorder="1" applyAlignment="1">
      <alignment horizontal="center" vertical="top" readingOrder="1"/>
    </xf>
    <xf numFmtId="4" fontId="5" fillId="2" borderId="10" xfId="9" applyNumberFormat="1" applyFont="1" applyFill="1" applyBorder="1"/>
    <xf numFmtId="4" fontId="5" fillId="2" borderId="4" xfId="9" applyNumberFormat="1" applyFont="1" applyFill="1" applyBorder="1"/>
    <xf numFmtId="4" fontId="5" fillId="2" borderId="1" xfId="9" applyNumberFormat="1" applyFont="1" applyFill="1" applyBorder="1"/>
    <xf numFmtId="4" fontId="6" fillId="2" borderId="4" xfId="9" applyNumberFormat="1" applyFont="1" applyFill="1" applyBorder="1"/>
    <xf numFmtId="4" fontId="6" fillId="2" borderId="10" xfId="9" applyNumberFormat="1" applyFont="1" applyFill="1" applyBorder="1"/>
    <xf numFmtId="4" fontId="6" fillId="2" borderId="12" xfId="9" applyNumberFormat="1" applyFont="1" applyFill="1" applyBorder="1"/>
    <xf numFmtId="4" fontId="5" fillId="2" borderId="7" xfId="9" applyNumberFormat="1" applyFont="1" applyFill="1" applyBorder="1"/>
    <xf numFmtId="164" fontId="6" fillId="2" borderId="10" xfId="9" applyFont="1" applyFill="1" applyBorder="1" applyAlignment="1"/>
    <xf numFmtId="164" fontId="6" fillId="2" borderId="23" xfId="2" applyNumberFormat="1" applyFont="1" applyFill="1" applyBorder="1" applyAlignment="1">
      <alignment horizontal="left"/>
    </xf>
    <xf numFmtId="164" fontId="6" fillId="5" borderId="0" xfId="3" applyNumberFormat="1" applyFont="1" applyFill="1"/>
    <xf numFmtId="0" fontId="5" fillId="2" borderId="4" xfId="2" applyFont="1" applyFill="1" applyBorder="1" applyAlignment="1">
      <alignment horizontal="left" vertical="top" wrapText="1" readingOrder="1"/>
    </xf>
    <xf numFmtId="0" fontId="14" fillId="0" borderId="0" xfId="8" applyFill="1" applyBorder="1" applyAlignment="1">
      <alignment horizontal="center" vertical="top" wrapText="1" readingOrder="1"/>
    </xf>
    <xf numFmtId="0" fontId="6" fillId="0" borderId="0" xfId="2" applyFont="1" applyFill="1"/>
    <xf numFmtId="0" fontId="6" fillId="0" borderId="0" xfId="3" applyFont="1" applyFill="1"/>
    <xf numFmtId="0" fontId="1" fillId="0" borderId="0" xfId="4" applyFont="1"/>
    <xf numFmtId="0" fontId="5" fillId="0" borderId="4" xfId="2" applyFont="1" applyFill="1" applyBorder="1" applyAlignment="1">
      <alignment horizontal="left" vertical="top" readingOrder="1"/>
    </xf>
    <xf numFmtId="0" fontId="5" fillId="0" borderId="0" xfId="2" applyFont="1" applyFill="1" applyBorder="1" applyAlignment="1">
      <alignment horizontal="left" vertical="top"/>
    </xf>
    <xf numFmtId="4" fontId="6" fillId="0" borderId="0" xfId="2" applyNumberFormat="1" applyFont="1" applyFill="1" applyBorder="1" applyAlignment="1">
      <alignment vertical="top"/>
    </xf>
    <xf numFmtId="0" fontId="6" fillId="0" borderId="0" xfId="2" applyFont="1" applyFill="1" applyBorder="1" applyAlignment="1">
      <alignment vertical="top"/>
    </xf>
    <xf numFmtId="0" fontId="6" fillId="0" borderId="5" xfId="2" applyFont="1" applyFill="1" applyBorder="1" applyAlignment="1">
      <alignment horizontal="left" vertical="top"/>
    </xf>
    <xf numFmtId="4" fontId="5" fillId="0" borderId="0" xfId="2" applyNumberFormat="1" applyFont="1" applyFill="1" applyBorder="1" applyAlignment="1">
      <alignment horizontal="left" vertical="top"/>
    </xf>
    <xf numFmtId="0" fontId="5" fillId="0" borderId="5" xfId="2" applyFont="1" applyFill="1" applyBorder="1" applyAlignment="1">
      <alignment horizontal="left" vertical="top"/>
    </xf>
    <xf numFmtId="0" fontId="5" fillId="0" borderId="0" xfId="2" applyFont="1" applyFill="1" applyBorder="1" applyAlignment="1">
      <alignment horizontal="left" vertical="top" readingOrder="1"/>
    </xf>
    <xf numFmtId="4" fontId="5" fillId="0" borderId="0" xfId="2" applyNumberFormat="1" applyFont="1" applyFill="1" applyBorder="1" applyAlignment="1">
      <alignment horizontal="left" vertical="top" readingOrder="1"/>
    </xf>
    <xf numFmtId="0" fontId="5" fillId="0" borderId="5" xfId="2" applyFont="1" applyFill="1" applyBorder="1" applyAlignment="1">
      <alignment horizontal="left" vertical="top" readingOrder="1"/>
    </xf>
    <xf numFmtId="0" fontId="5" fillId="0" borderId="6" xfId="2" applyFont="1" applyFill="1" applyBorder="1" applyAlignment="1">
      <alignment horizontal="center" vertical="top" readingOrder="1"/>
    </xf>
    <xf numFmtId="4" fontId="5" fillId="0" borderId="6" xfId="2" applyNumberFormat="1" applyFont="1" applyFill="1" applyBorder="1" applyAlignment="1">
      <alignment horizontal="center" vertical="top" readingOrder="1"/>
    </xf>
    <xf numFmtId="0" fontId="5" fillId="0" borderId="6" xfId="2" applyNumberFormat="1" applyFont="1" applyFill="1" applyBorder="1" applyAlignment="1">
      <alignment horizontal="center" vertical="top" wrapText="1" readingOrder="1"/>
    </xf>
    <xf numFmtId="0" fontId="5" fillId="0" borderId="7" xfId="2" applyFont="1" applyFill="1" applyBorder="1" applyAlignment="1">
      <alignment horizontal="center" vertical="top" wrapText="1" readingOrder="1"/>
    </xf>
    <xf numFmtId="0" fontId="5" fillId="0" borderId="4" xfId="2" applyFont="1" applyFill="1" applyBorder="1" applyAlignment="1">
      <alignment horizontal="center" vertical="top" readingOrder="1"/>
    </xf>
    <xf numFmtId="3" fontId="5" fillId="0" borderId="9" xfId="2" applyNumberFormat="1" applyFont="1" applyFill="1" applyBorder="1" applyAlignment="1">
      <alignment horizontal="center" vertical="top" readingOrder="1"/>
    </xf>
    <xf numFmtId="164" fontId="5" fillId="0" borderId="4" xfId="2" applyNumberFormat="1" applyFont="1" applyFill="1" applyBorder="1" applyAlignment="1">
      <alignment horizontal="center" vertical="top" wrapText="1" readingOrder="1"/>
    </xf>
    <xf numFmtId="164" fontId="5" fillId="0" borderId="10" xfId="2" applyNumberFormat="1" applyFont="1" applyFill="1" applyBorder="1" applyAlignment="1">
      <alignment horizontal="center" vertical="top" wrapText="1" readingOrder="1"/>
    </xf>
    <xf numFmtId="164" fontId="6" fillId="0" borderId="10" xfId="2" applyNumberFormat="1" applyFont="1" applyFill="1" applyBorder="1" applyAlignment="1">
      <alignment horizontal="left"/>
    </xf>
    <xf numFmtId="3" fontId="5" fillId="0" borderId="10" xfId="2" applyNumberFormat="1" applyFont="1" applyFill="1" applyBorder="1" applyAlignment="1">
      <alignment horizontal="center" vertical="top" readingOrder="1"/>
    </xf>
    <xf numFmtId="0" fontId="5" fillId="0" borderId="4" xfId="2" applyFont="1" applyFill="1" applyBorder="1" applyAlignment="1"/>
    <xf numFmtId="0" fontId="6" fillId="0" borderId="4" xfId="2" applyFont="1" applyFill="1" applyBorder="1" applyAlignment="1">
      <alignment horizontal="left" vertical="top" readingOrder="1"/>
    </xf>
    <xf numFmtId="164" fontId="6" fillId="0" borderId="4" xfId="2" applyNumberFormat="1" applyFont="1" applyFill="1" applyBorder="1" applyAlignment="1">
      <alignment horizontal="center" vertical="top" wrapText="1" readingOrder="1"/>
    </xf>
    <xf numFmtId="4" fontId="6" fillId="0" borderId="10" xfId="2" applyNumberFormat="1" applyFont="1" applyFill="1" applyBorder="1" applyAlignment="1">
      <alignment horizontal="right" vertical="top" wrapText="1" readingOrder="1"/>
    </xf>
    <xf numFmtId="0" fontId="5" fillId="0" borderId="4" xfId="2" applyFont="1" applyFill="1" applyBorder="1"/>
    <xf numFmtId="3" fontId="5" fillId="0" borderId="10" xfId="2" applyNumberFormat="1" applyFont="1" applyFill="1" applyBorder="1" applyAlignment="1"/>
    <xf numFmtId="164" fontId="5" fillId="0" borderId="6" xfId="2" applyNumberFormat="1" applyFont="1" applyFill="1" applyBorder="1" applyAlignment="1"/>
    <xf numFmtId="164" fontId="5" fillId="0" borderId="7" xfId="2" applyNumberFormat="1" applyFont="1" applyFill="1" applyBorder="1" applyAlignment="1"/>
    <xf numFmtId="164" fontId="5" fillId="0" borderId="10" xfId="2" applyNumberFormat="1" applyFont="1" applyFill="1" applyBorder="1" applyAlignment="1"/>
    <xf numFmtId="4" fontId="6" fillId="0" borderId="10" xfId="2" applyNumberFormat="1" applyFont="1" applyFill="1" applyBorder="1" applyAlignment="1">
      <alignment horizontal="center" vertical="top" readingOrder="1"/>
    </xf>
    <xf numFmtId="4" fontId="6" fillId="0" borderId="4" xfId="2" applyNumberFormat="1" applyFont="1" applyFill="1" applyBorder="1" applyAlignment="1">
      <alignment horizontal="center" vertical="top" readingOrder="1"/>
    </xf>
    <xf numFmtId="0" fontId="6" fillId="0" borderId="10" xfId="2" applyFont="1" applyFill="1" applyBorder="1" applyAlignment="1">
      <alignment horizontal="left"/>
    </xf>
    <xf numFmtId="164" fontId="6" fillId="0" borderId="10" xfId="2" applyNumberFormat="1" applyFont="1" applyFill="1" applyBorder="1" applyAlignment="1">
      <alignment horizontal="center" vertical="top" wrapText="1" readingOrder="1"/>
    </xf>
    <xf numFmtId="0" fontId="6" fillId="0" borderId="4" xfId="2" applyFont="1" applyFill="1" applyBorder="1" applyAlignment="1">
      <alignment horizontal="center" vertical="top" readingOrder="1"/>
    </xf>
    <xf numFmtId="0" fontId="5" fillId="0" borderId="4" xfId="2" applyFont="1" applyFill="1" applyBorder="1" applyAlignment="1" applyProtection="1">
      <alignment horizontal="left" vertical="top" readingOrder="1"/>
    </xf>
    <xf numFmtId="164" fontId="5" fillId="0" borderId="4" xfId="2" applyNumberFormat="1" applyFont="1" applyFill="1" applyBorder="1" applyAlignment="1"/>
    <xf numFmtId="0" fontId="6" fillId="0" borderId="4" xfId="2" applyFont="1" applyFill="1" applyBorder="1"/>
    <xf numFmtId="3" fontId="6" fillId="0" borderId="10" xfId="2" applyNumberFormat="1" applyFont="1" applyFill="1" applyBorder="1" applyAlignment="1"/>
    <xf numFmtId="164" fontId="6" fillId="0" borderId="4" xfId="2" applyNumberFormat="1" applyFont="1" applyFill="1" applyBorder="1" applyAlignment="1"/>
    <xf numFmtId="164" fontId="6" fillId="0" borderId="10" xfId="2" applyNumberFormat="1" applyFont="1" applyFill="1" applyBorder="1" applyAlignment="1"/>
    <xf numFmtId="0" fontId="5" fillId="0" borderId="0" xfId="2" applyFont="1" applyFill="1"/>
    <xf numFmtId="3" fontId="5" fillId="0" borderId="10" xfId="2" applyNumberFormat="1" applyFont="1" applyFill="1" applyBorder="1" applyAlignment="1">
      <alignment horizontal="right"/>
    </xf>
    <xf numFmtId="3" fontId="6" fillId="0" borderId="10" xfId="2" applyNumberFormat="1" applyFont="1" applyFill="1" applyBorder="1" applyAlignment="1">
      <alignment horizontal="right"/>
    </xf>
    <xf numFmtId="0" fontId="11" fillId="0" borderId="4" xfId="2" applyFont="1" applyFill="1" applyBorder="1"/>
    <xf numFmtId="164" fontId="11" fillId="0" borderId="4" xfId="2" applyNumberFormat="1" applyFont="1" applyFill="1" applyBorder="1" applyAlignment="1"/>
    <xf numFmtId="4" fontId="6" fillId="0" borderId="10" xfId="3" applyNumberFormat="1" applyFont="1" applyFill="1" applyBorder="1"/>
    <xf numFmtId="164" fontId="11" fillId="0" borderId="10" xfId="2" applyNumberFormat="1" applyFont="1" applyFill="1" applyBorder="1" applyAlignment="1"/>
    <xf numFmtId="164" fontId="6" fillId="0" borderId="0" xfId="3" applyNumberFormat="1" applyFont="1" applyFill="1"/>
    <xf numFmtId="166" fontId="12" fillId="0" borderId="10" xfId="7" applyNumberFormat="1" applyFont="1" applyBorder="1"/>
    <xf numFmtId="0" fontId="6" fillId="0" borderId="10" xfId="3" applyNumberFormat="1" applyFont="1" applyFill="1" applyBorder="1"/>
    <xf numFmtId="3" fontId="6" fillId="0" borderId="10" xfId="2" applyNumberFormat="1" applyFont="1" applyFill="1" applyBorder="1"/>
    <xf numFmtId="164" fontId="6" fillId="0" borderId="4" xfId="2" applyNumberFormat="1" applyFont="1" applyFill="1" applyBorder="1"/>
    <xf numFmtId="0" fontId="5" fillId="0" borderId="11" xfId="2" applyFont="1" applyFill="1" applyBorder="1"/>
    <xf numFmtId="3" fontId="5" fillId="0" borderId="12" xfId="2" applyNumberFormat="1" applyFont="1" applyFill="1" applyBorder="1"/>
    <xf numFmtId="164" fontId="5" fillId="0" borderId="6" xfId="2" applyNumberFormat="1" applyFont="1" applyFill="1" applyBorder="1"/>
    <xf numFmtId="164" fontId="5" fillId="0" borderId="7" xfId="2" applyNumberFormat="1" applyFont="1" applyFill="1" applyBorder="1"/>
    <xf numFmtId="164" fontId="5" fillId="0" borderId="12" xfId="2" applyNumberFormat="1" applyFont="1" applyFill="1" applyBorder="1"/>
    <xf numFmtId="164" fontId="6" fillId="0" borderId="12" xfId="2" applyNumberFormat="1" applyFont="1" applyFill="1" applyBorder="1" applyAlignment="1">
      <alignment horizontal="left"/>
    </xf>
    <xf numFmtId="0" fontId="1" fillId="0" borderId="0" xfId="4" applyFont="1" applyFill="1"/>
    <xf numFmtId="0" fontId="6" fillId="0" borderId="4" xfId="7" applyFont="1" applyFill="1" applyBorder="1" applyAlignment="1">
      <alignment horizontal="left"/>
    </xf>
    <xf numFmtId="0" fontId="6" fillId="0" borderId="0" xfId="7" applyFont="1" applyFill="1" applyBorder="1" applyAlignment="1">
      <alignment horizontal="left"/>
    </xf>
    <xf numFmtId="0" fontId="6" fillId="0" borderId="5" xfId="7" applyFont="1" applyFill="1" applyBorder="1" applyAlignment="1">
      <alignment horizontal="left"/>
    </xf>
    <xf numFmtId="3" fontId="5" fillId="0" borderId="4" xfId="2" applyNumberFormat="1" applyFont="1" applyFill="1" applyBorder="1" applyAlignment="1">
      <alignment horizontal="center" vertical="top" readingOrder="1"/>
    </xf>
    <xf numFmtId="3" fontId="6" fillId="0" borderId="4" xfId="2" applyNumberFormat="1" applyFont="1" applyFill="1" applyBorder="1" applyAlignment="1"/>
    <xf numFmtId="166" fontId="1" fillId="0" borderId="0" xfId="4" applyNumberFormat="1" applyFont="1" applyFill="1"/>
    <xf numFmtId="164" fontId="6" fillId="0" borderId="4" xfId="2" applyNumberFormat="1" applyFont="1" applyFill="1" applyBorder="1" applyAlignment="1">
      <alignment horizontal="left"/>
    </xf>
    <xf numFmtId="0" fontId="6" fillId="0" borderId="10" xfId="2" applyNumberFormat="1" applyFont="1" applyFill="1" applyBorder="1" applyAlignment="1">
      <alignment readingOrder="1"/>
    </xf>
    <xf numFmtId="3" fontId="5" fillId="0" borderId="11" xfId="2" applyNumberFormat="1" applyFont="1" applyFill="1" applyBorder="1"/>
    <xf numFmtId="0" fontId="5" fillId="0" borderId="12" xfId="2" applyFont="1" applyFill="1" applyBorder="1" applyAlignment="1">
      <alignment horizontal="left"/>
    </xf>
    <xf numFmtId="0" fontId="5" fillId="0" borderId="0" xfId="2" applyFont="1" applyFill="1" applyBorder="1"/>
    <xf numFmtId="3" fontId="5" fillId="0" borderId="0" xfId="2" applyNumberFormat="1" applyFont="1" applyFill="1" applyBorder="1"/>
    <xf numFmtId="164" fontId="5" fillId="0" borderId="0" xfId="2" applyNumberFormat="1" applyFont="1" applyFill="1" applyBorder="1"/>
    <xf numFmtId="0" fontId="5" fillId="0" borderId="5" xfId="2" applyFont="1" applyFill="1" applyBorder="1" applyAlignment="1">
      <alignment horizontal="left"/>
    </xf>
    <xf numFmtId="0" fontId="6" fillId="0" borderId="4" xfId="4" applyFont="1" applyFill="1" applyBorder="1" applyAlignment="1">
      <alignment horizontal="left"/>
    </xf>
    <xf numFmtId="0" fontId="6" fillId="0" borderId="0" xfId="4" applyFont="1" applyFill="1" applyBorder="1" applyAlignment="1">
      <alignment horizontal="left"/>
    </xf>
    <xf numFmtId="0" fontId="6" fillId="0" borderId="5" xfId="4" applyFont="1" applyFill="1" applyBorder="1" applyAlignment="1">
      <alignment horizontal="left"/>
    </xf>
    <xf numFmtId="0" fontId="6" fillId="0" borderId="4" xfId="4" applyFont="1" applyFill="1" applyBorder="1" applyAlignment="1">
      <alignment horizontal="left" vertical="top" readingOrder="1"/>
    </xf>
    <xf numFmtId="164" fontId="6" fillId="0" borderId="0" xfId="2" applyNumberFormat="1" applyFont="1" applyFill="1"/>
    <xf numFmtId="0" fontId="6" fillId="0" borderId="0" xfId="2" applyFont="1" applyFill="1" applyAlignment="1">
      <alignment horizontal="left"/>
    </xf>
    <xf numFmtId="0" fontId="5" fillId="2" borderId="0" xfId="2" applyFont="1" applyFill="1" applyBorder="1" applyAlignment="1">
      <alignment horizontal="left" vertical="top"/>
    </xf>
    <xf numFmtId="4" fontId="6" fillId="2" borderId="0" xfId="2" applyNumberFormat="1" applyFont="1" applyFill="1" applyBorder="1" applyAlignment="1">
      <alignment vertical="top"/>
    </xf>
    <xf numFmtId="0" fontId="6" fillId="2" borderId="0" xfId="2" applyFont="1" applyFill="1" applyBorder="1" applyAlignment="1">
      <alignment vertical="top"/>
    </xf>
    <xf numFmtId="0" fontId="5" fillId="2" borderId="0" xfId="2" applyFont="1" applyFill="1" applyBorder="1" applyAlignment="1">
      <alignment horizontal="left" vertical="top" readingOrder="1"/>
    </xf>
    <xf numFmtId="4" fontId="5" fillId="2" borderId="0" xfId="2" applyNumberFormat="1" applyFont="1" applyFill="1" applyBorder="1" applyAlignment="1">
      <alignment horizontal="left" vertical="top" readingOrder="1"/>
    </xf>
    <xf numFmtId="4" fontId="5" fillId="0" borderId="4" xfId="2" applyNumberFormat="1" applyFont="1" applyFill="1" applyBorder="1" applyAlignment="1">
      <alignment horizontal="center" vertical="top" readingOrder="1"/>
    </xf>
    <xf numFmtId="0" fontId="5" fillId="0" borderId="4" xfId="2" applyNumberFormat="1" applyFont="1" applyFill="1" applyBorder="1" applyAlignment="1">
      <alignment horizontal="center" vertical="top" wrapText="1" readingOrder="1"/>
    </xf>
    <xf numFmtId="0" fontId="5" fillId="0" borderId="10" xfId="2" applyFont="1" applyFill="1" applyBorder="1" applyAlignment="1">
      <alignment horizontal="center" vertical="top" wrapText="1" readingOrder="1"/>
    </xf>
    <xf numFmtId="0" fontId="5" fillId="0" borderId="10" xfId="2" applyFont="1" applyFill="1" applyBorder="1" applyAlignment="1">
      <alignment horizontal="left" vertical="top" wrapText="1" readingOrder="1"/>
    </xf>
    <xf numFmtId="4" fontId="6" fillId="0" borderId="4" xfId="2" applyNumberFormat="1" applyFont="1" applyFill="1" applyBorder="1" applyAlignment="1">
      <alignment horizontal="right" vertical="top" readingOrder="1"/>
    </xf>
    <xf numFmtId="0" fontId="6" fillId="0" borderId="10" xfId="2" applyFont="1" applyFill="1" applyBorder="1" applyAlignment="1">
      <alignment horizontal="right" vertical="top" wrapText="1" readingOrder="1"/>
    </xf>
    <xf numFmtId="168" fontId="5" fillId="0" borderId="10" xfId="2" applyNumberFormat="1" applyFont="1" applyFill="1" applyBorder="1" applyAlignment="1">
      <alignment horizontal="right"/>
    </xf>
    <xf numFmtId="0" fontId="6" fillId="0" borderId="0" xfId="3" applyFont="1" applyFill="1" applyBorder="1"/>
    <xf numFmtId="0" fontId="1" fillId="0" borderId="0" xfId="4" applyFont="1" applyFill="1" applyBorder="1"/>
    <xf numFmtId="2" fontId="6" fillId="0" borderId="10" xfId="2" applyNumberFormat="1" applyFont="1" applyFill="1" applyBorder="1" applyAlignment="1">
      <alignment horizontal="right"/>
    </xf>
    <xf numFmtId="168" fontId="5" fillId="0" borderId="10" xfId="2" applyNumberFormat="1" applyFont="1" applyFill="1" applyBorder="1" applyAlignment="1"/>
    <xf numFmtId="0" fontId="6" fillId="0" borderId="10" xfId="2" applyNumberFormat="1" applyFont="1" applyFill="1" applyBorder="1" applyAlignment="1">
      <alignment horizontal="right" vertical="top" wrapText="1" readingOrder="1"/>
    </xf>
    <xf numFmtId="0" fontId="1" fillId="0" borderId="0" xfId="4" applyFont="1" applyBorder="1"/>
    <xf numFmtId="49" fontId="13" fillId="3" borderId="0" xfId="0" applyNumberFormat="1" applyFont="1" applyFill="1" applyBorder="1" applyAlignment="1">
      <alignment horizontal="left"/>
    </xf>
    <xf numFmtId="10" fontId="13" fillId="0" borderId="0" xfId="0" applyNumberFormat="1" applyFont="1" applyBorder="1"/>
    <xf numFmtId="0" fontId="6" fillId="0" borderId="4" xfId="7" quotePrefix="1" applyFont="1" applyFill="1" applyBorder="1" applyAlignment="1">
      <alignment horizontal="left"/>
    </xf>
    <xf numFmtId="0" fontId="5" fillId="0" borderId="7" xfId="7" quotePrefix="1" applyFont="1" applyFill="1" applyBorder="1" applyAlignment="1">
      <alignment horizontal="center"/>
    </xf>
    <xf numFmtId="0" fontId="5" fillId="0" borderId="0" xfId="4" applyFont="1" applyFill="1" applyBorder="1" applyAlignment="1">
      <alignment vertical="top" readingOrder="1"/>
    </xf>
    <xf numFmtId="0" fontId="6" fillId="0" borderId="7" xfId="7" quotePrefix="1" applyFont="1" applyFill="1" applyBorder="1" applyAlignment="1">
      <alignment horizontal="left" wrapText="1"/>
    </xf>
    <xf numFmtId="0" fontId="0" fillId="0" borderId="7" xfId="0" applyFont="1" applyBorder="1"/>
    <xf numFmtId="0" fontId="6" fillId="0" borderId="4" xfId="7" quotePrefix="1" applyFont="1" applyFill="1" applyBorder="1" applyAlignment="1">
      <alignment horizontal="left" wrapText="1"/>
    </xf>
    <xf numFmtId="0" fontId="2" fillId="0" borderId="7" xfId="4" applyFont="1" applyFill="1" applyBorder="1"/>
    <xf numFmtId="0" fontId="2" fillId="0" borderId="7" xfId="4" applyFont="1" applyFill="1" applyBorder="1" applyAlignment="1">
      <alignment wrapText="1"/>
    </xf>
    <xf numFmtId="0" fontId="8" fillId="0" borderId="15" xfId="4" applyNumberFormat="1" applyFont="1" applyFill="1" applyBorder="1" applyAlignment="1">
      <alignment horizontal="left"/>
    </xf>
    <xf numFmtId="169" fontId="1" fillId="0" borderId="7" xfId="4" applyNumberFormat="1" applyFont="1" applyFill="1" applyBorder="1"/>
    <xf numFmtId="4" fontId="1" fillId="0" borderId="7" xfId="4" applyNumberFormat="1" applyFont="1" applyFill="1" applyBorder="1"/>
    <xf numFmtId="4" fontId="5" fillId="2" borderId="0" xfId="2" applyNumberFormat="1" applyFont="1" applyFill="1" applyBorder="1" applyAlignment="1">
      <alignment horizontal="left" vertical="top"/>
    </xf>
    <xf numFmtId="0" fontId="5" fillId="0" borderId="0" xfId="2" applyFont="1" applyBorder="1" applyAlignment="1">
      <alignment horizontal="left" vertical="top" readingOrder="1"/>
    </xf>
    <xf numFmtId="0" fontId="6" fillId="0" borderId="0" xfId="2" applyFont="1" applyFill="1" applyBorder="1"/>
    <xf numFmtId="0" fontId="5" fillId="0" borderId="0" xfId="2" applyFont="1" applyBorder="1"/>
    <xf numFmtId="0" fontId="6" fillId="0" borderId="10" xfId="2" applyFont="1" applyFill="1" applyBorder="1" applyAlignment="1">
      <alignment horizontal="right" vertical="top"/>
    </xf>
    <xf numFmtId="0" fontId="5" fillId="2" borderId="0" xfId="2" applyFont="1" applyFill="1" applyBorder="1"/>
    <xf numFmtId="3" fontId="5" fillId="2" borderId="0" xfId="2" applyNumberFormat="1" applyFont="1" applyFill="1" applyBorder="1"/>
    <xf numFmtId="164" fontId="5" fillId="2" borderId="0" xfId="2" applyNumberFormat="1" applyFont="1" applyFill="1" applyBorder="1"/>
    <xf numFmtId="0" fontId="6" fillId="0" borderId="4" xfId="7" applyFont="1" applyFill="1" applyBorder="1" applyAlignment="1">
      <alignment horizontal="left" vertical="top" wrapText="1" readingOrder="1"/>
    </xf>
    <xf numFmtId="0" fontId="6" fillId="0" borderId="0" xfId="7" applyFont="1" applyFill="1" applyBorder="1" applyAlignment="1">
      <alignment horizontal="left" vertical="top" wrapText="1" readingOrder="1"/>
    </xf>
    <xf numFmtId="0" fontId="6" fillId="0" borderId="5" xfId="7" applyFont="1" applyFill="1" applyBorder="1" applyAlignment="1">
      <alignment horizontal="left" vertical="top" wrapText="1" readingOrder="1"/>
    </xf>
    <xf numFmtId="0" fontId="6" fillId="0" borderId="0" xfId="3" applyFont="1" applyFill="1" applyProtection="1"/>
    <xf numFmtId="0" fontId="5" fillId="2" borderId="0" xfId="2" applyFont="1" applyFill="1" applyBorder="1" applyAlignment="1" applyProtection="1">
      <alignment horizontal="left" vertical="top"/>
    </xf>
    <xf numFmtId="4" fontId="6" fillId="2" borderId="0" xfId="2" applyNumberFormat="1" applyFont="1" applyFill="1" applyBorder="1" applyAlignment="1" applyProtection="1">
      <alignment vertical="top"/>
    </xf>
    <xf numFmtId="0" fontId="6" fillId="2" borderId="0" xfId="2" applyFont="1" applyFill="1" applyBorder="1" applyAlignment="1" applyProtection="1">
      <alignment vertical="top"/>
    </xf>
    <xf numFmtId="0" fontId="6" fillId="2" borderId="5" xfId="2" applyFont="1" applyFill="1" applyBorder="1" applyAlignment="1" applyProtection="1">
      <alignment horizontal="left" vertical="top"/>
    </xf>
    <xf numFmtId="0" fontId="15" fillId="0" borderId="4" xfId="2" applyFont="1" applyFill="1" applyBorder="1" applyAlignment="1">
      <alignment horizontal="left" vertical="top" readingOrder="1"/>
    </xf>
    <xf numFmtId="0" fontId="5" fillId="2" borderId="0" xfId="2" applyFont="1" applyFill="1" applyBorder="1" applyAlignment="1" applyProtection="1">
      <alignment horizontal="left" vertical="top" readingOrder="1"/>
    </xf>
    <xf numFmtId="4" fontId="5" fillId="2" borderId="0" xfId="2" applyNumberFormat="1" applyFont="1" applyFill="1" applyBorder="1" applyAlignment="1" applyProtection="1">
      <alignment horizontal="left" vertical="top" readingOrder="1"/>
    </xf>
    <xf numFmtId="0" fontId="5" fillId="2" borderId="5" xfId="2" applyFont="1" applyFill="1" applyBorder="1" applyAlignment="1" applyProtection="1">
      <alignment horizontal="left" vertical="top" readingOrder="1"/>
    </xf>
    <xf numFmtId="0" fontId="5" fillId="2" borderId="4" xfId="2" applyFont="1" applyFill="1" applyBorder="1" applyAlignment="1" applyProtection="1">
      <alignment horizontal="left" vertical="top" readingOrder="1"/>
    </xf>
    <xf numFmtId="4" fontId="5" fillId="2" borderId="6" xfId="2" applyNumberFormat="1" applyFont="1" applyFill="1" applyBorder="1" applyAlignment="1" applyProtection="1">
      <alignment horizontal="center" vertical="top" readingOrder="1"/>
    </xf>
    <xf numFmtId="0" fontId="5" fillId="0" borderId="6" xfId="2" applyNumberFormat="1" applyFont="1" applyFill="1" applyBorder="1" applyAlignment="1" applyProtection="1">
      <alignment horizontal="center" vertical="top" wrapText="1" readingOrder="1"/>
    </xf>
    <xf numFmtId="0" fontId="5" fillId="2" borderId="7" xfId="2" applyFont="1" applyFill="1" applyBorder="1" applyAlignment="1" applyProtection="1">
      <alignment horizontal="center" vertical="top" wrapText="1" readingOrder="1"/>
    </xf>
    <xf numFmtId="0" fontId="6" fillId="0" borderId="4" xfId="2" applyFont="1" applyFill="1" applyBorder="1" applyProtection="1"/>
    <xf numFmtId="3" fontId="11" fillId="0" borderId="4" xfId="2" applyNumberFormat="1" applyFont="1" applyFill="1" applyBorder="1" applyAlignment="1" applyProtection="1"/>
    <xf numFmtId="164" fontId="11" fillId="0" borderId="4" xfId="2" applyNumberFormat="1" applyFont="1" applyFill="1" applyBorder="1" applyAlignment="1" applyProtection="1">
      <alignment horizontal="center"/>
    </xf>
    <xf numFmtId="164" fontId="11" fillId="0" borderId="10" xfId="2" applyNumberFormat="1" applyFont="1" applyFill="1" applyBorder="1" applyAlignment="1" applyProtection="1">
      <alignment horizontal="center"/>
    </xf>
    <xf numFmtId="0" fontId="6" fillId="0" borderId="4" xfId="2" applyFont="1" applyFill="1" applyBorder="1" applyAlignment="1" applyProtection="1">
      <alignment horizontal="left" vertical="top" readingOrder="1"/>
    </xf>
    <xf numFmtId="4" fontId="6" fillId="0" borderId="0" xfId="3" applyNumberFormat="1" applyFont="1" applyFill="1" applyProtection="1"/>
    <xf numFmtId="0" fontId="5" fillId="0" borderId="4" xfId="2" applyFont="1" applyFill="1" applyBorder="1" applyAlignment="1" applyProtection="1">
      <alignment horizontal="center" vertical="top" readingOrder="1"/>
    </xf>
    <xf numFmtId="164" fontId="5" fillId="0" borderId="6" xfId="2" applyNumberFormat="1" applyFont="1" applyFill="1" applyBorder="1" applyAlignment="1" applyProtection="1">
      <alignment horizontal="center"/>
    </xf>
    <xf numFmtId="164" fontId="5" fillId="0" borderId="4" xfId="2" applyNumberFormat="1" applyFont="1" applyFill="1" applyBorder="1" applyAlignment="1" applyProtection="1">
      <alignment horizontal="center"/>
    </xf>
    <xf numFmtId="0" fontId="5" fillId="0" borderId="4" xfId="2" applyFont="1" applyFill="1" applyBorder="1" applyProtection="1"/>
    <xf numFmtId="3" fontId="6" fillId="0" borderId="4" xfId="2" applyNumberFormat="1" applyFont="1" applyFill="1" applyBorder="1" applyAlignment="1" applyProtection="1"/>
    <xf numFmtId="4" fontId="6" fillId="0" borderId="10" xfId="3" applyNumberFormat="1" applyFont="1" applyFill="1" applyBorder="1" applyProtection="1"/>
    <xf numFmtId="4" fontId="6" fillId="0" borderId="5" xfId="3" applyNumberFormat="1" applyFont="1" applyFill="1" applyBorder="1" applyProtection="1"/>
    <xf numFmtId="164" fontId="6" fillId="0" borderId="10" xfId="2" applyNumberFormat="1" applyFont="1" applyFill="1" applyBorder="1" applyAlignment="1" applyProtection="1">
      <alignment horizontal="left"/>
    </xf>
    <xf numFmtId="164" fontId="6" fillId="0" borderId="4" xfId="2" applyNumberFormat="1" applyFont="1" applyFill="1" applyBorder="1" applyAlignment="1" applyProtection="1">
      <alignment horizontal="center"/>
    </xf>
    <xf numFmtId="0" fontId="11" fillId="0" borderId="10" xfId="2" applyNumberFormat="1" applyFont="1" applyFill="1" applyBorder="1" applyAlignment="1" applyProtection="1">
      <alignment horizontal="right"/>
    </xf>
    <xf numFmtId="0" fontId="5" fillId="0" borderId="11" xfId="2" applyFont="1" applyFill="1" applyBorder="1" applyProtection="1"/>
    <xf numFmtId="3" fontId="5" fillId="0" borderId="11" xfId="2" applyNumberFormat="1" applyFont="1" applyFill="1" applyBorder="1" applyProtection="1"/>
    <xf numFmtId="164" fontId="5" fillId="0" borderId="11" xfId="2" applyNumberFormat="1" applyFont="1" applyFill="1" applyBorder="1" applyAlignment="1" applyProtection="1">
      <alignment horizontal="center"/>
    </xf>
    <xf numFmtId="0" fontId="5" fillId="0" borderId="12" xfId="2" applyFont="1" applyFill="1" applyBorder="1" applyAlignment="1" applyProtection="1">
      <alignment horizontal="left"/>
    </xf>
    <xf numFmtId="0" fontId="6" fillId="2" borderId="4" xfId="2" applyFont="1" applyFill="1" applyBorder="1" applyProtection="1"/>
    <xf numFmtId="0" fontId="5" fillId="0" borderId="0" xfId="2" applyFont="1" applyFill="1" applyBorder="1" applyProtection="1"/>
    <xf numFmtId="3" fontId="5" fillId="0" borderId="0" xfId="2" applyNumberFormat="1" applyFont="1" applyFill="1" applyBorder="1" applyProtection="1"/>
    <xf numFmtId="164" fontId="5" fillId="0" borderId="0" xfId="2" applyNumberFormat="1" applyFont="1" applyFill="1" applyBorder="1" applyAlignment="1" applyProtection="1">
      <alignment horizontal="center"/>
    </xf>
    <xf numFmtId="0" fontId="5" fillId="0" borderId="5" xfId="2" applyFont="1" applyFill="1" applyBorder="1" applyAlignment="1" applyProtection="1">
      <alignment horizontal="left"/>
    </xf>
    <xf numFmtId="0" fontId="5" fillId="2" borderId="0" xfId="2" applyFont="1" applyFill="1" applyBorder="1" applyProtection="1"/>
    <xf numFmtId="3" fontId="5" fillId="2" borderId="0" xfId="2" applyNumberFormat="1" applyFont="1" applyFill="1" applyBorder="1" applyProtection="1"/>
    <xf numFmtId="164" fontId="5" fillId="2" borderId="0" xfId="2" applyNumberFormat="1" applyFont="1" applyFill="1" applyBorder="1" applyAlignment="1" applyProtection="1">
      <alignment horizontal="center"/>
    </xf>
    <xf numFmtId="0" fontId="5" fillId="2" borderId="5" xfId="2" applyFont="1" applyFill="1" applyBorder="1" applyAlignment="1" applyProtection="1">
      <alignment horizontal="left"/>
    </xf>
    <xf numFmtId="0" fontId="6" fillId="2" borderId="0" xfId="2" applyFont="1" applyFill="1" applyProtection="1"/>
    <xf numFmtId="0" fontId="6" fillId="2" borderId="0" xfId="2" applyFont="1" applyFill="1" applyAlignment="1" applyProtection="1">
      <alignment horizontal="left"/>
    </xf>
    <xf numFmtId="164" fontId="6" fillId="2" borderId="0" xfId="2" applyNumberFormat="1" applyFont="1" applyFill="1" applyProtection="1"/>
    <xf numFmtId="4" fontId="6" fillId="0" borderId="0" xfId="3" applyNumberFormat="1" applyFont="1" applyFill="1"/>
    <xf numFmtId="166" fontId="6" fillId="0" borderId="0" xfId="3" applyNumberFormat="1" applyFont="1" applyFill="1"/>
    <xf numFmtId="3" fontId="6" fillId="0" borderId="4" xfId="2" applyNumberFormat="1" applyFont="1" applyFill="1" applyBorder="1" applyAlignment="1">
      <alignment horizontal="right" vertical="top" readingOrder="1"/>
    </xf>
    <xf numFmtId="0" fontId="6" fillId="0" borderId="4" xfId="2" applyNumberFormat="1" applyFont="1" applyFill="1" applyBorder="1" applyAlignment="1"/>
    <xf numFmtId="167" fontId="6" fillId="0" borderId="4" xfId="2" applyNumberFormat="1" applyFont="1" applyFill="1" applyBorder="1" applyAlignment="1"/>
    <xf numFmtId="164" fontId="5" fillId="0" borderId="11" xfId="2" applyNumberFormat="1" applyFont="1" applyFill="1" applyBorder="1"/>
    <xf numFmtId="164" fontId="5" fillId="2" borderId="0" xfId="2" applyNumberFormat="1" applyFont="1" applyFill="1" applyBorder="1" applyAlignment="1"/>
    <xf numFmtId="4" fontId="5" fillId="0" borderId="7" xfId="2" applyNumberFormat="1" applyFont="1" applyFill="1" applyBorder="1" applyAlignment="1">
      <alignment horizontal="center" vertical="top" readingOrder="1"/>
    </xf>
    <xf numFmtId="164" fontId="5" fillId="0" borderId="5" xfId="2" applyNumberFormat="1" applyFont="1" applyFill="1" applyBorder="1" applyAlignment="1">
      <alignment horizontal="center" vertical="top" wrapText="1" readingOrder="1"/>
    </xf>
    <xf numFmtId="0" fontId="6" fillId="0" borderId="4" xfId="2" applyFont="1" applyFill="1" applyBorder="1" applyAlignment="1">
      <alignment horizontal="left"/>
    </xf>
    <xf numFmtId="164" fontId="6" fillId="0" borderId="5" xfId="2" applyNumberFormat="1" applyFont="1" applyFill="1" applyBorder="1" applyAlignment="1">
      <alignment horizontal="center" vertical="top" wrapText="1" readingOrder="1"/>
    </xf>
    <xf numFmtId="166" fontId="6" fillId="0" borderId="0" xfId="2" applyNumberFormat="1" applyFont="1" applyFill="1"/>
    <xf numFmtId="164" fontId="5" fillId="0" borderId="6" xfId="2" applyNumberFormat="1" applyFont="1" applyFill="1" applyBorder="1" applyAlignment="1">
      <alignment horizontal="right"/>
    </xf>
    <xf numFmtId="164" fontId="5" fillId="0" borderId="0" xfId="2" applyNumberFormat="1" applyFont="1" applyFill="1" applyBorder="1" applyAlignment="1"/>
    <xf numFmtId="4" fontId="5" fillId="0" borderId="4" xfId="2" applyNumberFormat="1" applyFont="1" applyFill="1" applyBorder="1" applyAlignment="1">
      <alignment horizontal="center" readingOrder="1"/>
    </xf>
    <xf numFmtId="4" fontId="5" fillId="0" borderId="4" xfId="2" applyNumberFormat="1" applyFont="1" applyFill="1" applyBorder="1" applyAlignment="1">
      <alignment horizontal="right"/>
    </xf>
    <xf numFmtId="164" fontId="5" fillId="0" borderId="5" xfId="2" applyNumberFormat="1" applyFont="1" applyFill="1" applyBorder="1" applyAlignment="1"/>
    <xf numFmtId="0" fontId="6" fillId="0" borderId="5" xfId="2" applyNumberFormat="1" applyFont="1" applyFill="1" applyBorder="1" applyAlignment="1">
      <alignment horizontal="left"/>
    </xf>
    <xf numFmtId="4" fontId="6" fillId="0" borderId="4" xfId="2" applyNumberFormat="1" applyFont="1" applyFill="1" applyBorder="1" applyAlignment="1">
      <alignment vertical="top" readingOrder="1"/>
    </xf>
    <xf numFmtId="164" fontId="6" fillId="0" borderId="4" xfId="2" applyNumberFormat="1" applyFont="1" applyFill="1" applyBorder="1" applyAlignment="1">
      <alignment horizontal="right"/>
    </xf>
    <xf numFmtId="4" fontId="6" fillId="0" borderId="5" xfId="2" applyNumberFormat="1" applyFont="1" applyFill="1" applyBorder="1" applyAlignment="1"/>
    <xf numFmtId="15" fontId="6" fillId="0" borderId="0" xfId="3" applyNumberFormat="1" applyFont="1" applyFill="1"/>
    <xf numFmtId="164" fontId="5" fillId="0" borderId="4" xfId="2" applyNumberFormat="1" applyFont="1" applyFill="1" applyBorder="1" applyAlignment="1">
      <alignment horizontal="right"/>
    </xf>
    <xf numFmtId="4" fontId="6" fillId="0" borderId="4" xfId="2" applyNumberFormat="1" applyFont="1" applyFill="1" applyBorder="1" applyAlignment="1">
      <alignment horizontal="center" readingOrder="1"/>
    </xf>
    <xf numFmtId="164" fontId="5" fillId="0" borderId="7" xfId="2" applyNumberFormat="1" applyFont="1" applyFill="1" applyBorder="1" applyAlignment="1">
      <alignment horizontal="right"/>
    </xf>
    <xf numFmtId="164" fontId="5" fillId="0" borderId="10" xfId="2" applyNumberFormat="1" applyFont="1" applyFill="1" applyBorder="1" applyAlignment="1">
      <alignment horizontal="center"/>
    </xf>
    <xf numFmtId="0" fontId="6" fillId="0" borderId="5" xfId="2" applyFont="1" applyFill="1" applyBorder="1" applyAlignment="1">
      <alignment horizontal="left"/>
    </xf>
    <xf numFmtId="164" fontId="5" fillId="0" borderId="0" xfId="2" applyNumberFormat="1" applyFont="1" applyFill="1" applyBorder="1" applyAlignment="1">
      <alignment horizontal="center"/>
    </xf>
    <xf numFmtId="164" fontId="6" fillId="0" borderId="10" xfId="2" applyNumberFormat="1" applyFont="1" applyFill="1" applyBorder="1" applyAlignment="1">
      <alignment horizontal="center"/>
    </xf>
    <xf numFmtId="164" fontId="6" fillId="0" borderId="0" xfId="2" applyNumberFormat="1" applyFont="1" applyFill="1" applyBorder="1" applyAlignment="1">
      <alignment horizontal="center"/>
    </xf>
    <xf numFmtId="3" fontId="6" fillId="0" borderId="5" xfId="2" applyNumberFormat="1" applyFont="1" applyFill="1" applyBorder="1" applyAlignment="1"/>
    <xf numFmtId="3" fontId="6" fillId="0" borderId="4" xfId="2" applyNumberFormat="1" applyFont="1" applyFill="1" applyBorder="1"/>
    <xf numFmtId="3" fontId="6" fillId="0" borderId="5" xfId="2" applyNumberFormat="1" applyFont="1" applyFill="1" applyBorder="1"/>
    <xf numFmtId="3" fontId="5" fillId="0" borderId="16" xfId="2" applyNumberFormat="1" applyFont="1" applyFill="1" applyBorder="1"/>
    <xf numFmtId="0" fontId="6" fillId="2" borderId="0" xfId="2" applyFont="1" applyFill="1" applyBorder="1"/>
    <xf numFmtId="0" fontId="6" fillId="0" borderId="0" xfId="4" applyFont="1" applyFill="1" applyBorder="1" applyAlignment="1">
      <alignment horizontal="left" vertical="top" readingOrder="1"/>
    </xf>
    <xf numFmtId="0" fontId="8" fillId="3" borderId="15" xfId="4" applyNumberFormat="1" applyFont="1" applyFill="1" applyBorder="1" applyAlignment="1">
      <alignment horizontal="left"/>
    </xf>
    <xf numFmtId="0" fontId="1" fillId="0" borderId="7" xfId="4" applyFont="1" applyBorder="1"/>
    <xf numFmtId="169" fontId="1" fillId="0" borderId="7" xfId="4" applyNumberFormat="1" applyFont="1" applyBorder="1"/>
    <xf numFmtId="0" fontId="8" fillId="3" borderId="17" xfId="4" applyNumberFormat="1" applyFont="1" applyFill="1" applyBorder="1" applyAlignment="1">
      <alignment horizontal="left"/>
    </xf>
    <xf numFmtId="0" fontId="1" fillId="0" borderId="9" xfId="4" applyFont="1" applyBorder="1"/>
    <xf numFmtId="169" fontId="1" fillId="0" borderId="9" xfId="4" applyNumberFormat="1" applyFont="1" applyBorder="1"/>
    <xf numFmtId="0" fontId="8" fillId="3" borderId="7" xfId="4" applyNumberFormat="1" applyFont="1" applyFill="1" applyBorder="1" applyAlignment="1">
      <alignment horizontal="left"/>
    </xf>
    <xf numFmtId="0" fontId="8" fillId="3" borderId="0" xfId="4" applyNumberFormat="1" applyFont="1" applyFill="1" applyBorder="1" applyAlignment="1">
      <alignment horizontal="left"/>
    </xf>
    <xf numFmtId="169" fontId="1" fillId="0" borderId="0" xfId="4" applyNumberFormat="1" applyFont="1" applyBorder="1"/>
    <xf numFmtId="3" fontId="5" fillId="0" borderId="4" xfId="2" applyNumberFormat="1" applyFont="1" applyFill="1" applyBorder="1" applyAlignment="1">
      <alignment horizontal="right" vertical="top" readingOrder="1"/>
    </xf>
    <xf numFmtId="49" fontId="8" fillId="3" borderId="0" xfId="2" applyNumberFormat="1" applyFont="1" applyFill="1" applyBorder="1" applyAlignment="1">
      <alignment horizontal="left"/>
    </xf>
    <xf numFmtId="0" fontId="6" fillId="0" borderId="10" xfId="2" applyFont="1" applyFill="1" applyBorder="1" applyAlignment="1">
      <alignment horizontal="left" vertical="top" wrapText="1" readingOrder="1"/>
    </xf>
    <xf numFmtId="0" fontId="6" fillId="0" borderId="4" xfId="2" applyFont="1" applyFill="1" applyBorder="1" applyAlignment="1">
      <alignment horizontal="right" vertical="top" readingOrder="1"/>
    </xf>
    <xf numFmtId="3" fontId="5" fillId="0" borderId="4" xfId="2" applyNumberFormat="1" applyFont="1" applyFill="1" applyBorder="1" applyAlignment="1">
      <alignment horizontal="right"/>
    </xf>
    <xf numFmtId="3" fontId="6" fillId="0" borderId="4" xfId="2" applyNumberFormat="1" applyFont="1" applyFill="1" applyBorder="1" applyAlignment="1">
      <alignment horizontal="right"/>
    </xf>
    <xf numFmtId="0" fontId="6" fillId="0" borderId="10" xfId="2" applyFont="1" applyFill="1" applyBorder="1" applyAlignment="1">
      <alignment horizontal="right"/>
    </xf>
    <xf numFmtId="3" fontId="5" fillId="0" borderId="4" xfId="2" applyNumberFormat="1" applyFont="1" applyFill="1" applyBorder="1" applyAlignment="1"/>
    <xf numFmtId="0" fontId="22" fillId="3" borderId="15" xfId="0" applyNumberFormat="1" applyFont="1" applyFill="1" applyBorder="1" applyAlignment="1">
      <alignment horizontal="right"/>
    </xf>
    <xf numFmtId="0" fontId="20" fillId="3" borderId="15" xfId="0" applyNumberFormat="1" applyFont="1" applyFill="1" applyBorder="1" applyAlignment="1">
      <alignment horizontal="right"/>
    </xf>
    <xf numFmtId="0" fontId="5" fillId="0" borderId="4" xfId="2" applyFont="1" applyFill="1" applyBorder="1" applyAlignment="1">
      <alignment horizontal="left" vertical="top" wrapText="1" readingOrder="1"/>
    </xf>
    <xf numFmtId="0" fontId="6" fillId="0" borderId="4" xfId="2" applyFont="1" applyFill="1" applyBorder="1" applyAlignment="1"/>
    <xf numFmtId="3" fontId="6" fillId="0" borderId="10" xfId="2" applyNumberFormat="1" applyFont="1" applyFill="1" applyBorder="1" applyAlignment="1">
      <alignment horizontal="right" vertical="top" readingOrder="1"/>
    </xf>
    <xf numFmtId="4" fontId="5" fillId="0" borderId="4" xfId="2" applyNumberFormat="1" applyFont="1" applyFill="1" applyBorder="1" applyAlignment="1">
      <alignment vertical="top" readingOrder="1"/>
    </xf>
    <xf numFmtId="0" fontId="6" fillId="0" borderId="10" xfId="2" applyNumberFormat="1" applyFont="1" applyFill="1" applyBorder="1" applyAlignment="1">
      <alignment horizontal="right" wrapText="1" readingOrder="1"/>
    </xf>
    <xf numFmtId="164" fontId="5" fillId="2" borderId="0" xfId="2" applyNumberFormat="1" applyFont="1" applyFill="1" applyBorder="1" applyAlignment="1">
      <alignment horizontal="left"/>
    </xf>
    <xf numFmtId="0" fontId="1" fillId="0" borderId="7" xfId="4" applyFont="1" applyFill="1" applyBorder="1"/>
    <xf numFmtId="0" fontId="6" fillId="0" borderId="1" xfId="3" applyFont="1" applyFill="1" applyBorder="1"/>
    <xf numFmtId="0" fontId="6" fillId="0" borderId="4" xfId="3" applyFont="1" applyFill="1" applyBorder="1"/>
    <xf numFmtId="0" fontId="5" fillId="0" borderId="4" xfId="2" applyFont="1" applyFill="1" applyBorder="1" applyAlignment="1">
      <alignment horizontal="center" vertical="top" wrapText="1" readingOrder="1"/>
    </xf>
    <xf numFmtId="0" fontId="5" fillId="0" borderId="10" xfId="2" applyFont="1" applyFill="1" applyBorder="1" applyAlignment="1">
      <alignment horizontal="left"/>
    </xf>
    <xf numFmtId="164" fontId="6" fillId="0" borderId="4" xfId="2" applyNumberFormat="1" applyFont="1" applyFill="1" applyBorder="1" applyAlignment="1">
      <alignment horizontal="center"/>
    </xf>
    <xf numFmtId="4" fontId="6" fillId="0" borderId="4" xfId="3" applyNumberFormat="1" applyFont="1" applyFill="1" applyBorder="1"/>
    <xf numFmtId="164" fontId="5" fillId="0" borderId="6" xfId="2" applyNumberFormat="1" applyFont="1" applyFill="1" applyBorder="1" applyAlignment="1">
      <alignment horizontal="center"/>
    </xf>
    <xf numFmtId="164" fontId="5" fillId="0" borderId="4" xfId="2" applyNumberFormat="1" applyFont="1" applyFill="1" applyBorder="1" applyAlignment="1">
      <alignment horizontal="center"/>
    </xf>
    <xf numFmtId="4" fontId="11" fillId="0" borderId="4" xfId="2" applyNumberFormat="1" applyFont="1" applyFill="1" applyBorder="1" applyAlignment="1" applyProtection="1">
      <alignment horizontal="right"/>
    </xf>
    <xf numFmtId="0" fontId="6" fillId="0" borderId="4" xfId="2" applyFont="1" applyFill="1" applyBorder="1" applyAlignment="1" applyProtection="1">
      <alignment horizontal="center" vertical="top" readingOrder="1"/>
    </xf>
    <xf numFmtId="164" fontId="5" fillId="0" borderId="7" xfId="2" applyNumberFormat="1" applyFont="1" applyFill="1" applyBorder="1" applyAlignment="1" applyProtection="1">
      <alignment horizontal="center"/>
    </xf>
    <xf numFmtId="167" fontId="6" fillId="0" borderId="0" xfId="3" applyNumberFormat="1" applyFont="1" applyFill="1"/>
    <xf numFmtId="164" fontId="5" fillId="0" borderId="11" xfId="2" applyNumberFormat="1" applyFont="1" applyFill="1" applyBorder="1" applyAlignment="1">
      <alignment horizontal="center"/>
    </xf>
    <xf numFmtId="164" fontId="5" fillId="2" borderId="0" xfId="2" applyNumberFormat="1" applyFont="1" applyFill="1" applyBorder="1" applyAlignment="1">
      <alignment horizontal="center"/>
    </xf>
    <xf numFmtId="164" fontId="6" fillId="0" borderId="0" xfId="4" applyNumberFormat="1" applyFont="1" applyFill="1" applyBorder="1" applyAlignment="1">
      <alignment horizontal="left"/>
    </xf>
    <xf numFmtId="4" fontId="6" fillId="0" borderId="0" xfId="3" applyNumberFormat="1" applyFont="1" applyFill="1" applyBorder="1"/>
    <xf numFmtId="166" fontId="1" fillId="0" borderId="0" xfId="4" applyNumberFormat="1" applyFont="1"/>
    <xf numFmtId="49" fontId="9" fillId="3" borderId="0" xfId="2" applyNumberFormat="1" applyFont="1" applyFill="1" applyBorder="1" applyAlignment="1">
      <alignment horizontal="left"/>
    </xf>
    <xf numFmtId="170" fontId="9" fillId="3" borderId="0" xfId="2" applyNumberFormat="1" applyFont="1" applyFill="1" applyBorder="1" applyAlignment="1">
      <alignment horizontal="right"/>
    </xf>
    <xf numFmtId="0" fontId="5" fillId="0" borderId="7" xfId="2" applyNumberFormat="1" applyFont="1" applyFill="1" applyBorder="1" applyAlignment="1">
      <alignment horizontal="center" vertical="top" wrapText="1" readingOrder="1"/>
    </xf>
    <xf numFmtId="0" fontId="5" fillId="0" borderId="5" xfId="2" applyFont="1" applyFill="1" applyBorder="1" applyAlignment="1">
      <alignment horizontal="center" vertical="top" wrapText="1" readingOrder="1"/>
    </xf>
    <xf numFmtId="164" fontId="5" fillId="0" borderId="7" xfId="2" applyNumberFormat="1" applyFont="1" applyFill="1" applyBorder="1" applyAlignment="1">
      <alignment horizontal="center"/>
    </xf>
    <xf numFmtId="164" fontId="5" fillId="0" borderId="5" xfId="2" applyNumberFormat="1" applyFont="1" applyFill="1" applyBorder="1" applyAlignment="1">
      <alignment horizontal="center"/>
    </xf>
    <xf numFmtId="164" fontId="6" fillId="0" borderId="5" xfId="2" applyNumberFormat="1" applyFont="1" applyFill="1" applyBorder="1" applyAlignment="1">
      <alignment horizontal="center"/>
    </xf>
    <xf numFmtId="164" fontId="5" fillId="0" borderId="9" xfId="2" applyNumberFormat="1" applyFont="1" applyFill="1" applyBorder="1" applyAlignment="1">
      <alignment horizontal="center"/>
    </xf>
    <xf numFmtId="0" fontId="6" fillId="0" borderId="4" xfId="2" applyNumberFormat="1" applyFont="1" applyFill="1" applyBorder="1" applyAlignment="1">
      <alignment horizontal="right"/>
    </xf>
    <xf numFmtId="0" fontId="0" fillId="5" borderId="0" xfId="0" applyFill="1"/>
    <xf numFmtId="3" fontId="5" fillId="2" borderId="0" xfId="2" applyNumberFormat="1" applyFont="1" applyFill="1" applyBorder="1" applyAlignment="1">
      <alignment horizontal="left" vertical="top"/>
    </xf>
    <xf numFmtId="2" fontId="5" fillId="2" borderId="0" xfId="2" applyNumberFormat="1" applyFont="1" applyFill="1" applyBorder="1" applyAlignment="1">
      <alignment horizontal="left" vertical="top"/>
    </xf>
    <xf numFmtId="3" fontId="5" fillId="2" borderId="0" xfId="2" applyNumberFormat="1" applyFont="1" applyFill="1" applyBorder="1" applyAlignment="1">
      <alignment horizontal="left" vertical="top" readingOrder="1"/>
    </xf>
    <xf numFmtId="2" fontId="5" fillId="2" borderId="0" xfId="2" applyNumberFormat="1" applyFont="1" applyFill="1" applyBorder="1" applyAlignment="1">
      <alignment horizontal="left" vertical="top" readingOrder="1"/>
    </xf>
    <xf numFmtId="0" fontId="6" fillId="0" borderId="4" xfId="2" applyNumberFormat="1" applyFont="1" applyFill="1" applyBorder="1" applyAlignment="1">
      <alignment horizontal="right" vertical="top" wrapText="1" readingOrder="1"/>
    </xf>
    <xf numFmtId="4" fontId="6" fillId="2" borderId="10" xfId="2" applyNumberFormat="1" applyFont="1" applyFill="1" applyBorder="1" applyAlignment="1"/>
    <xf numFmtId="4" fontId="6" fillId="2" borderId="4" xfId="2" applyNumberFormat="1" applyFont="1" applyFill="1" applyBorder="1" applyAlignment="1"/>
    <xf numFmtId="4" fontId="25" fillId="0" borderId="22" xfId="2" applyNumberFormat="1" applyFont="1" applyFill="1" applyBorder="1"/>
    <xf numFmtId="4" fontId="25" fillId="0" borderId="6" xfId="2" applyNumberFormat="1" applyFont="1" applyFill="1" applyBorder="1" applyAlignment="1"/>
    <xf numFmtId="4" fontId="25" fillId="0" borderId="10" xfId="2" applyNumberFormat="1" applyFont="1" applyFill="1" applyBorder="1" applyAlignment="1"/>
    <xf numFmtId="4" fontId="5" fillId="0" borderId="4" xfId="2" applyNumberFormat="1" applyFont="1" applyFill="1" applyBorder="1" applyAlignment="1"/>
    <xf numFmtId="4" fontId="5" fillId="0" borderId="10" xfId="2" applyNumberFormat="1" applyFont="1" applyFill="1" applyBorder="1" applyAlignment="1"/>
    <xf numFmtId="4" fontId="6" fillId="0" borderId="4" xfId="2" applyNumberFormat="1" applyFont="1" applyFill="1" applyBorder="1" applyAlignment="1"/>
    <xf numFmtId="0" fontId="6" fillId="0" borderId="22" xfId="2" applyFont="1" applyFill="1" applyBorder="1"/>
    <xf numFmtId="0" fontId="5" fillId="0" borderId="22" xfId="2" applyFont="1" applyFill="1" applyBorder="1"/>
    <xf numFmtId="4" fontId="5" fillId="0" borderId="6" xfId="2" applyNumberFormat="1" applyFont="1" applyFill="1" applyBorder="1" applyAlignment="1"/>
    <xf numFmtId="4" fontId="6" fillId="0" borderId="10" xfId="2" applyNumberFormat="1" applyFont="1" applyFill="1" applyBorder="1" applyAlignment="1"/>
    <xf numFmtId="4" fontId="5" fillId="0" borderId="7" xfId="2" applyNumberFormat="1" applyFont="1" applyFill="1" applyBorder="1" applyAlignment="1"/>
    <xf numFmtId="0" fontId="6" fillId="2" borderId="10" xfId="2" applyNumberFormat="1" applyFont="1" applyFill="1" applyBorder="1" applyAlignment="1"/>
    <xf numFmtId="2" fontId="5" fillId="2" borderId="0" xfId="2" applyNumberFormat="1" applyFont="1" applyFill="1" applyBorder="1" applyAlignment="1"/>
    <xf numFmtId="0" fontId="6" fillId="0" borderId="22" xfId="4" applyFont="1" applyFill="1" applyBorder="1" applyAlignment="1">
      <alignment horizontal="left"/>
    </xf>
    <xf numFmtId="0" fontId="6" fillId="0" borderId="23" xfId="4" applyFont="1" applyFill="1" applyBorder="1" applyAlignment="1">
      <alignment horizontal="left"/>
    </xf>
    <xf numFmtId="3" fontId="0" fillId="5" borderId="0" xfId="0" applyNumberFormat="1" applyFill="1"/>
    <xf numFmtId="4" fontId="25" fillId="0" borderId="4" xfId="2" applyNumberFormat="1" applyFont="1" applyFill="1" applyBorder="1" applyAlignment="1"/>
    <xf numFmtId="4" fontId="11" fillId="0" borderId="22" xfId="2" applyNumberFormat="1" applyFont="1" applyFill="1" applyBorder="1"/>
    <xf numFmtId="4" fontId="11" fillId="0" borderId="4" xfId="2" applyNumberFormat="1" applyFont="1" applyFill="1" applyBorder="1" applyAlignment="1"/>
    <xf numFmtId="4" fontId="25" fillId="0" borderId="7" xfId="2" applyNumberFormat="1" applyFont="1" applyFill="1" applyBorder="1" applyAlignment="1"/>
    <xf numFmtId="4" fontId="25" fillId="0" borderId="5" xfId="2" applyNumberFormat="1" applyFont="1" applyFill="1" applyBorder="1" applyAlignment="1"/>
    <xf numFmtId="4" fontId="5" fillId="0" borderId="5" xfId="2" applyNumberFormat="1" applyFont="1" applyFill="1" applyBorder="1" applyAlignment="1"/>
    <xf numFmtId="4" fontId="6" fillId="2" borderId="5" xfId="2" applyNumberFormat="1" applyFont="1" applyFill="1" applyBorder="1" applyAlignment="1"/>
    <xf numFmtId="4" fontId="0" fillId="5" borderId="0" xfId="0" applyNumberFormat="1" applyFill="1"/>
    <xf numFmtId="2" fontId="0" fillId="5" borderId="0" xfId="0" applyNumberFormat="1" applyFill="1"/>
    <xf numFmtId="49" fontId="9" fillId="3" borderId="0" xfId="0" applyNumberFormat="1" applyFont="1" applyFill="1" applyBorder="1" applyAlignment="1">
      <alignment horizontal="right"/>
    </xf>
    <xf numFmtId="164" fontId="6" fillId="2" borderId="4" xfId="2" applyNumberFormat="1" applyFont="1" applyFill="1" applyBorder="1" applyAlignment="1"/>
    <xf numFmtId="0" fontId="5" fillId="2" borderId="1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5" fillId="2" borderId="4" xfId="2" applyFont="1" applyFill="1" applyBorder="1" applyAlignment="1">
      <alignment horizontal="center"/>
    </xf>
    <xf numFmtId="0" fontId="5" fillId="2" borderId="0" xfId="2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6" fillId="0" borderId="4" xfId="7" applyFont="1" applyFill="1" applyBorder="1" applyAlignment="1">
      <alignment horizontal="left"/>
    </xf>
    <xf numFmtId="0" fontId="6" fillId="0" borderId="0" xfId="7" applyFont="1" applyFill="1" applyBorder="1" applyAlignment="1">
      <alignment horizontal="left"/>
    </xf>
    <xf numFmtId="0" fontId="6" fillId="0" borderId="5" xfId="7" applyFont="1" applyFill="1" applyBorder="1" applyAlignment="1">
      <alignment horizontal="left"/>
    </xf>
    <xf numFmtId="0" fontId="6" fillId="0" borderId="4" xfId="7" applyFont="1" applyFill="1" applyBorder="1" applyAlignment="1">
      <alignment horizontal="left" vertical="top" wrapText="1" readingOrder="1"/>
    </xf>
    <xf numFmtId="0" fontId="6" fillId="0" borderId="0" xfId="7" applyFont="1" applyFill="1" applyBorder="1" applyAlignment="1">
      <alignment horizontal="left" vertical="top" wrapText="1" readingOrder="1"/>
    </xf>
    <xf numFmtId="0" fontId="6" fillId="0" borderId="5" xfId="7" applyFont="1" applyFill="1" applyBorder="1" applyAlignment="1">
      <alignment horizontal="left" vertical="top" wrapText="1" readingOrder="1"/>
    </xf>
    <xf numFmtId="0" fontId="5" fillId="0" borderId="4" xfId="2" applyFont="1" applyFill="1" applyBorder="1" applyAlignment="1">
      <alignment horizontal="left" vertical="top" wrapText="1" readingOrder="1"/>
    </xf>
    <xf numFmtId="0" fontId="5" fillId="0" borderId="0" xfId="2" applyFont="1" applyFill="1" applyBorder="1" applyAlignment="1">
      <alignment horizontal="left" vertical="top" wrapText="1" readingOrder="1"/>
    </xf>
    <xf numFmtId="0" fontId="5" fillId="0" borderId="5" xfId="2" applyFont="1" applyFill="1" applyBorder="1" applyAlignment="1">
      <alignment horizontal="left" vertical="top" wrapText="1" readingOrder="1"/>
    </xf>
    <xf numFmtId="0" fontId="6" fillId="0" borderId="4" xfId="4" applyFont="1" applyFill="1" applyBorder="1" applyAlignment="1">
      <alignment horizontal="left"/>
    </xf>
    <xf numFmtId="0" fontId="6" fillId="0" borderId="0" xfId="4" applyFont="1" applyFill="1" applyBorder="1" applyAlignment="1">
      <alignment horizontal="left"/>
    </xf>
    <xf numFmtId="0" fontId="6" fillId="0" borderId="5" xfId="4" applyFont="1" applyFill="1" applyBorder="1" applyAlignment="1">
      <alignment horizontal="left"/>
    </xf>
    <xf numFmtId="0" fontId="14" fillId="0" borderId="0" xfId="8" applyFill="1" applyBorder="1" applyAlignment="1">
      <alignment horizontal="center" vertical="top" wrapText="1" readingOrder="1"/>
    </xf>
    <xf numFmtId="0" fontId="2" fillId="0" borderId="7" xfId="4" applyFont="1" applyFill="1" applyBorder="1" applyAlignment="1">
      <alignment horizontal="center"/>
    </xf>
    <xf numFmtId="0" fontId="5" fillId="2" borderId="4" xfId="2" applyFont="1" applyFill="1" applyBorder="1" applyAlignment="1">
      <alignment horizontal="left" vertical="top" wrapText="1" readingOrder="1"/>
    </xf>
    <xf numFmtId="0" fontId="5" fillId="2" borderId="0" xfId="2" applyFont="1" applyFill="1" applyBorder="1" applyAlignment="1">
      <alignment horizontal="left" vertical="top" wrapText="1" readingOrder="1"/>
    </xf>
    <xf numFmtId="0" fontId="5" fillId="2" borderId="5" xfId="2" applyFont="1" applyFill="1" applyBorder="1" applyAlignment="1">
      <alignment horizontal="left" vertical="top" wrapText="1" readingOrder="1"/>
    </xf>
    <xf numFmtId="0" fontId="5" fillId="0" borderId="7" xfId="4" applyFont="1" applyFill="1" applyBorder="1" applyAlignment="1">
      <alignment horizontal="center" vertical="top" readingOrder="1"/>
    </xf>
    <xf numFmtId="0" fontId="0" fillId="0" borderId="6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7" xfId="0" applyBorder="1" applyAlignment="1">
      <alignment wrapText="1"/>
    </xf>
    <xf numFmtId="0" fontId="13" fillId="0" borderId="0" xfId="0" applyFont="1" applyBorder="1" applyAlignment="1">
      <alignment horizontal="left" vertical="top" wrapText="1"/>
    </xf>
    <xf numFmtId="0" fontId="14" fillId="0" borderId="4" xfId="8" applyFill="1" applyBorder="1" applyAlignment="1">
      <alignment horizontal="center" vertical="top" wrapText="1" readingOrder="1"/>
    </xf>
    <xf numFmtId="0" fontId="5" fillId="2" borderId="4" xfId="2" applyFont="1" applyFill="1" applyBorder="1" applyAlignment="1" applyProtection="1">
      <alignment horizontal="left" vertical="top" wrapText="1" readingOrder="1"/>
    </xf>
    <xf numFmtId="0" fontId="12" fillId="0" borderId="0" xfId="10" applyBorder="1"/>
    <xf numFmtId="0" fontId="12" fillId="0" borderId="5" xfId="10" applyBorder="1"/>
    <xf numFmtId="0" fontId="2" fillId="0" borderId="7" xfId="4" applyFon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64" fontId="6" fillId="0" borderId="4" xfId="4" applyNumberFormat="1" applyFont="1" applyFill="1" applyBorder="1" applyAlignment="1">
      <alignment horizontal="left"/>
    </xf>
    <xf numFmtId="0" fontId="13" fillId="0" borderId="0" xfId="10" applyFont="1" applyAlignment="1">
      <alignment horizontal="left" vertical="top" wrapText="1"/>
    </xf>
    <xf numFmtId="0" fontId="5" fillId="0" borderId="6" xfId="4" applyFont="1" applyBorder="1" applyAlignment="1">
      <alignment horizontal="center" vertical="top" readingOrder="1"/>
    </xf>
    <xf numFmtId="0" fontId="5" fillId="0" borderId="13" xfId="4" applyFont="1" applyBorder="1" applyAlignment="1">
      <alignment horizontal="center" vertical="top" readingOrder="1"/>
    </xf>
    <xf numFmtId="0" fontId="5" fillId="0" borderId="14" xfId="4" applyFont="1" applyBorder="1" applyAlignment="1">
      <alignment horizontal="center" vertical="top" readingOrder="1"/>
    </xf>
    <xf numFmtId="0" fontId="12" fillId="0" borderId="6" xfId="10" applyBorder="1" applyAlignment="1">
      <alignment wrapText="1"/>
    </xf>
    <xf numFmtId="0" fontId="12" fillId="0" borderId="13" xfId="10" applyBorder="1" applyAlignment="1">
      <alignment wrapText="1"/>
    </xf>
    <xf numFmtId="0" fontId="12" fillId="0" borderId="14" xfId="10" applyBorder="1" applyAlignment="1">
      <alignment wrapText="1"/>
    </xf>
    <xf numFmtId="0" fontId="2" fillId="0" borderId="6" xfId="4" applyFont="1" applyBorder="1" applyAlignment="1">
      <alignment horizontal="center"/>
    </xf>
    <xf numFmtId="0" fontId="2" fillId="0" borderId="14" xfId="4" applyFont="1" applyBorder="1" applyAlignment="1">
      <alignment horizontal="center"/>
    </xf>
    <xf numFmtId="0" fontId="6" fillId="0" borderId="22" xfId="4" applyFont="1" applyFill="1" applyBorder="1" applyAlignment="1">
      <alignment horizontal="left"/>
    </xf>
    <xf numFmtId="0" fontId="6" fillId="0" borderId="23" xfId="4" applyFont="1" applyFill="1" applyBorder="1" applyAlignment="1">
      <alignment horizontal="left"/>
    </xf>
    <xf numFmtId="0" fontId="6" fillId="0" borderId="6" xfId="2" applyFont="1" applyBorder="1"/>
    <xf numFmtId="0" fontId="6" fillId="0" borderId="7" xfId="2" applyFont="1" applyBorder="1"/>
    <xf numFmtId="164" fontId="6" fillId="0" borderId="7" xfId="2" applyNumberFormat="1" applyFont="1" applyFill="1" applyBorder="1" applyAlignment="1"/>
    <xf numFmtId="164" fontId="5" fillId="0" borderId="10" xfId="2" applyNumberFormat="1" applyFont="1" applyFill="1" applyBorder="1" applyAlignment="1" applyProtection="1">
      <alignment horizontal="center"/>
    </xf>
    <xf numFmtId="164" fontId="6" fillId="0" borderId="10" xfId="2" applyNumberFormat="1" applyFont="1" applyFill="1" applyBorder="1" applyAlignment="1" applyProtection="1">
      <alignment horizontal="center"/>
    </xf>
    <xf numFmtId="164" fontId="6" fillId="0" borderId="0" xfId="2" applyNumberFormat="1" applyFont="1" applyFill="1" applyBorder="1" applyAlignment="1" applyProtection="1">
      <alignment horizontal="center"/>
    </xf>
    <xf numFmtId="49" fontId="8" fillId="3" borderId="15" xfId="0" applyNumberFormat="1" applyFont="1" applyFill="1" applyBorder="1" applyAlignment="1">
      <alignment horizontal="left"/>
    </xf>
    <xf numFmtId="172" fontId="20" fillId="3" borderId="15" xfId="0" applyNumberFormat="1" applyFont="1" applyFill="1" applyBorder="1" applyAlignment="1">
      <alignment horizontal="right"/>
    </xf>
    <xf numFmtId="0" fontId="20" fillId="3" borderId="15" xfId="0" applyFont="1" applyFill="1" applyBorder="1" applyAlignment="1">
      <alignment horizontal="right"/>
    </xf>
    <xf numFmtId="49" fontId="20" fillId="3" borderId="15" xfId="0" applyNumberFormat="1" applyFont="1" applyFill="1" applyBorder="1" applyAlignment="1">
      <alignment horizontal="left"/>
    </xf>
    <xf numFmtId="2" fontId="6" fillId="0" borderId="10" xfId="2" applyNumberFormat="1" applyFont="1" applyFill="1" applyBorder="1" applyAlignment="1">
      <alignment horizontal="right" wrapText="1" readingOrder="1"/>
    </xf>
    <xf numFmtId="0" fontId="6" fillId="0" borderId="4" xfId="2" applyFont="1" applyFill="1" applyBorder="1" applyAlignment="1">
      <alignment horizontal="left" readingOrder="1"/>
    </xf>
    <xf numFmtId="4" fontId="6" fillId="0" borderId="4" xfId="2" applyNumberFormat="1" applyFont="1" applyFill="1" applyBorder="1" applyAlignment="1">
      <alignment horizontal="right" readingOrder="1"/>
    </xf>
    <xf numFmtId="0" fontId="6" fillId="0" borderId="22" xfId="4" applyFont="1" applyFill="1" applyBorder="1" applyAlignment="1">
      <alignment horizontal="left" wrapText="1"/>
    </xf>
    <xf numFmtId="0" fontId="6" fillId="0" borderId="0" xfId="4" applyFont="1" applyFill="1" applyBorder="1" applyAlignment="1">
      <alignment horizontal="left" wrapText="1"/>
    </xf>
    <xf numFmtId="0" fontId="6" fillId="0" borderId="23" xfId="4" applyFont="1" applyFill="1" applyBorder="1" applyAlignment="1">
      <alignment horizontal="left" wrapText="1"/>
    </xf>
  </cellXfs>
  <cellStyles count="13">
    <cellStyle name="Comma 2" xfId="5"/>
    <cellStyle name="Comma 3" xfId="9"/>
    <cellStyle name="Comma 3 2" xfId="11"/>
    <cellStyle name="Hyperlink" xfId="8" builtinId="8"/>
    <cellStyle name="Hyperlink 2" xfId="12"/>
    <cellStyle name="Normal" xfId="0" builtinId="0"/>
    <cellStyle name="Normal 2" xfId="2"/>
    <cellStyle name="Normal 3" xfId="4"/>
    <cellStyle name="Normal 3 2" xfId="10"/>
    <cellStyle name="Normal 4" xfId="7"/>
    <cellStyle name="Normal_PORTFOLIOS AS ON 30 Sep 2011" xfId="3"/>
    <cellStyle name="Percent" xfId="1" builtinId="5"/>
    <cellStyle name="Percent 2" xfId="6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3"/>
  <sheetViews>
    <sheetView showGridLines="0" tabSelected="1" view="pageBreakPreview" topLeftCell="B3" zoomScale="85" zoomScaleNormal="100" zoomScaleSheetLayoutView="85" workbookViewId="0">
      <selection activeCell="C21" sqref="C21"/>
    </sheetView>
  </sheetViews>
  <sheetFormatPr defaultRowHeight="15" x14ac:dyDescent="0.25"/>
  <cols>
    <col min="1" max="1" width="9.140625" style="19" hidden="1" customWidth="1"/>
    <col min="2" max="2" width="74" style="19" customWidth="1"/>
    <col min="3" max="3" width="17.28515625" style="19" customWidth="1"/>
    <col min="4" max="4" width="18.42578125" style="19" customWidth="1"/>
    <col min="5" max="5" width="23" style="19" customWidth="1"/>
    <col min="6" max="7" width="15.42578125" style="19" customWidth="1"/>
    <col min="8" max="8" width="16" style="20" bestFit="1" customWidth="1"/>
    <col min="9" max="9" width="15.140625" style="204" bestFit="1" customWidth="1"/>
    <col min="10" max="253" width="9.140625" style="19"/>
    <col min="254" max="254" width="0" style="19" hidden="1" customWidth="1"/>
    <col min="255" max="255" width="74" style="19" customWidth="1"/>
    <col min="256" max="256" width="17.28515625" style="19" customWidth="1"/>
    <col min="257" max="257" width="18.42578125" style="19" customWidth="1"/>
    <col min="258" max="258" width="23" style="19" customWidth="1"/>
    <col min="259" max="260" width="15.42578125" style="19" customWidth="1"/>
    <col min="261" max="261" width="16" style="19" bestFit="1" customWidth="1"/>
    <col min="262" max="262" width="15.140625" style="19" bestFit="1" customWidth="1"/>
    <col min="263" max="263" width="19.140625" style="19" bestFit="1" customWidth="1"/>
    <col min="264" max="264" width="9.42578125" style="19" bestFit="1" customWidth="1"/>
    <col min="265" max="509" width="9.140625" style="19"/>
    <col min="510" max="510" width="0" style="19" hidden="1" customWidth="1"/>
    <col min="511" max="511" width="74" style="19" customWidth="1"/>
    <col min="512" max="512" width="17.28515625" style="19" customWidth="1"/>
    <col min="513" max="513" width="18.42578125" style="19" customWidth="1"/>
    <col min="514" max="514" width="23" style="19" customWidth="1"/>
    <col min="515" max="516" width="15.42578125" style="19" customWidth="1"/>
    <col min="517" max="517" width="16" style="19" bestFit="1" customWidth="1"/>
    <col min="518" max="518" width="15.140625" style="19" bestFit="1" customWidth="1"/>
    <col min="519" max="519" width="19.140625" style="19" bestFit="1" customWidth="1"/>
    <col min="520" max="520" width="9.42578125" style="19" bestFit="1" customWidth="1"/>
    <col min="521" max="765" width="9.140625" style="19"/>
    <col min="766" max="766" width="0" style="19" hidden="1" customWidth="1"/>
    <col min="767" max="767" width="74" style="19" customWidth="1"/>
    <col min="768" max="768" width="17.28515625" style="19" customWidth="1"/>
    <col min="769" max="769" width="18.42578125" style="19" customWidth="1"/>
    <col min="770" max="770" width="23" style="19" customWidth="1"/>
    <col min="771" max="772" width="15.42578125" style="19" customWidth="1"/>
    <col min="773" max="773" width="16" style="19" bestFit="1" customWidth="1"/>
    <col min="774" max="774" width="15.140625" style="19" bestFit="1" customWidth="1"/>
    <col min="775" max="775" width="19.140625" style="19" bestFit="1" customWidth="1"/>
    <col min="776" max="776" width="9.42578125" style="19" bestFit="1" customWidth="1"/>
    <col min="777" max="1021" width="9.140625" style="19"/>
    <col min="1022" max="1022" width="0" style="19" hidden="1" customWidth="1"/>
    <col min="1023" max="1023" width="74" style="19" customWidth="1"/>
    <col min="1024" max="1024" width="17.28515625" style="19" customWidth="1"/>
    <col min="1025" max="1025" width="18.42578125" style="19" customWidth="1"/>
    <col min="1026" max="1026" width="23" style="19" customWidth="1"/>
    <col min="1027" max="1028" width="15.42578125" style="19" customWidth="1"/>
    <col min="1029" max="1029" width="16" style="19" bestFit="1" customWidth="1"/>
    <col min="1030" max="1030" width="15.140625" style="19" bestFit="1" customWidth="1"/>
    <col min="1031" max="1031" width="19.140625" style="19" bestFit="1" customWidth="1"/>
    <col min="1032" max="1032" width="9.42578125" style="19" bestFit="1" customWidth="1"/>
    <col min="1033" max="1277" width="9.140625" style="19"/>
    <col min="1278" max="1278" width="0" style="19" hidden="1" customWidth="1"/>
    <col min="1279" max="1279" width="74" style="19" customWidth="1"/>
    <col min="1280" max="1280" width="17.28515625" style="19" customWidth="1"/>
    <col min="1281" max="1281" width="18.42578125" style="19" customWidth="1"/>
    <col min="1282" max="1282" width="23" style="19" customWidth="1"/>
    <col min="1283" max="1284" width="15.42578125" style="19" customWidth="1"/>
    <col min="1285" max="1285" width="16" style="19" bestFit="1" customWidth="1"/>
    <col min="1286" max="1286" width="15.140625" style="19" bestFit="1" customWidth="1"/>
    <col min="1287" max="1287" width="19.140625" style="19" bestFit="1" customWidth="1"/>
    <col min="1288" max="1288" width="9.42578125" style="19" bestFit="1" customWidth="1"/>
    <col min="1289" max="1533" width="9.140625" style="19"/>
    <col min="1534" max="1534" width="0" style="19" hidden="1" customWidth="1"/>
    <col min="1535" max="1535" width="74" style="19" customWidth="1"/>
    <col min="1536" max="1536" width="17.28515625" style="19" customWidth="1"/>
    <col min="1537" max="1537" width="18.42578125" style="19" customWidth="1"/>
    <col min="1538" max="1538" width="23" style="19" customWidth="1"/>
    <col min="1539" max="1540" width="15.42578125" style="19" customWidth="1"/>
    <col min="1541" max="1541" width="16" style="19" bestFit="1" customWidth="1"/>
    <col min="1542" max="1542" width="15.140625" style="19" bestFit="1" customWidth="1"/>
    <col min="1543" max="1543" width="19.140625" style="19" bestFit="1" customWidth="1"/>
    <col min="1544" max="1544" width="9.42578125" style="19" bestFit="1" customWidth="1"/>
    <col min="1545" max="1789" width="9.140625" style="19"/>
    <col min="1790" max="1790" width="0" style="19" hidden="1" customWidth="1"/>
    <col min="1791" max="1791" width="74" style="19" customWidth="1"/>
    <col min="1792" max="1792" width="17.28515625" style="19" customWidth="1"/>
    <col min="1793" max="1793" width="18.42578125" style="19" customWidth="1"/>
    <col min="1794" max="1794" width="23" style="19" customWidth="1"/>
    <col min="1795" max="1796" width="15.42578125" style="19" customWidth="1"/>
    <col min="1797" max="1797" width="16" style="19" bestFit="1" customWidth="1"/>
    <col min="1798" max="1798" width="15.140625" style="19" bestFit="1" customWidth="1"/>
    <col min="1799" max="1799" width="19.140625" style="19" bestFit="1" customWidth="1"/>
    <col min="1800" max="1800" width="9.42578125" style="19" bestFit="1" customWidth="1"/>
    <col min="1801" max="2045" width="9.140625" style="19"/>
    <col min="2046" max="2046" width="0" style="19" hidden="1" customWidth="1"/>
    <col min="2047" max="2047" width="74" style="19" customWidth="1"/>
    <col min="2048" max="2048" width="17.28515625" style="19" customWidth="1"/>
    <col min="2049" max="2049" width="18.42578125" style="19" customWidth="1"/>
    <col min="2050" max="2050" width="23" style="19" customWidth="1"/>
    <col min="2051" max="2052" width="15.42578125" style="19" customWidth="1"/>
    <col min="2053" max="2053" width="16" style="19" bestFit="1" customWidth="1"/>
    <col min="2054" max="2054" width="15.140625" style="19" bestFit="1" customWidth="1"/>
    <col min="2055" max="2055" width="19.140625" style="19" bestFit="1" customWidth="1"/>
    <col min="2056" max="2056" width="9.42578125" style="19" bestFit="1" customWidth="1"/>
    <col min="2057" max="2301" width="9.140625" style="19"/>
    <col min="2302" max="2302" width="0" style="19" hidden="1" customWidth="1"/>
    <col min="2303" max="2303" width="74" style="19" customWidth="1"/>
    <col min="2304" max="2304" width="17.28515625" style="19" customWidth="1"/>
    <col min="2305" max="2305" width="18.42578125" style="19" customWidth="1"/>
    <col min="2306" max="2306" width="23" style="19" customWidth="1"/>
    <col min="2307" max="2308" width="15.42578125" style="19" customWidth="1"/>
    <col min="2309" max="2309" width="16" style="19" bestFit="1" customWidth="1"/>
    <col min="2310" max="2310" width="15.140625" style="19" bestFit="1" customWidth="1"/>
    <col min="2311" max="2311" width="19.140625" style="19" bestFit="1" customWidth="1"/>
    <col min="2312" max="2312" width="9.42578125" style="19" bestFit="1" customWidth="1"/>
    <col min="2313" max="2557" width="9.140625" style="19"/>
    <col min="2558" max="2558" width="0" style="19" hidden="1" customWidth="1"/>
    <col min="2559" max="2559" width="74" style="19" customWidth="1"/>
    <col min="2560" max="2560" width="17.28515625" style="19" customWidth="1"/>
    <col min="2561" max="2561" width="18.42578125" style="19" customWidth="1"/>
    <col min="2562" max="2562" width="23" style="19" customWidth="1"/>
    <col min="2563" max="2564" width="15.42578125" style="19" customWidth="1"/>
    <col min="2565" max="2565" width="16" style="19" bestFit="1" customWidth="1"/>
    <col min="2566" max="2566" width="15.140625" style="19" bestFit="1" customWidth="1"/>
    <col min="2567" max="2567" width="19.140625" style="19" bestFit="1" customWidth="1"/>
    <col min="2568" max="2568" width="9.42578125" style="19" bestFit="1" customWidth="1"/>
    <col min="2569" max="2813" width="9.140625" style="19"/>
    <col min="2814" max="2814" width="0" style="19" hidden="1" customWidth="1"/>
    <col min="2815" max="2815" width="74" style="19" customWidth="1"/>
    <col min="2816" max="2816" width="17.28515625" style="19" customWidth="1"/>
    <col min="2817" max="2817" width="18.42578125" style="19" customWidth="1"/>
    <col min="2818" max="2818" width="23" style="19" customWidth="1"/>
    <col min="2819" max="2820" width="15.42578125" style="19" customWidth="1"/>
    <col min="2821" max="2821" width="16" style="19" bestFit="1" customWidth="1"/>
    <col min="2822" max="2822" width="15.140625" style="19" bestFit="1" customWidth="1"/>
    <col min="2823" max="2823" width="19.140625" style="19" bestFit="1" customWidth="1"/>
    <col min="2824" max="2824" width="9.42578125" style="19" bestFit="1" customWidth="1"/>
    <col min="2825" max="3069" width="9.140625" style="19"/>
    <col min="3070" max="3070" width="0" style="19" hidden="1" customWidth="1"/>
    <col min="3071" max="3071" width="74" style="19" customWidth="1"/>
    <col min="3072" max="3072" width="17.28515625" style="19" customWidth="1"/>
    <col min="3073" max="3073" width="18.42578125" style="19" customWidth="1"/>
    <col min="3074" max="3074" width="23" style="19" customWidth="1"/>
    <col min="3075" max="3076" width="15.42578125" style="19" customWidth="1"/>
    <col min="3077" max="3077" width="16" style="19" bestFit="1" customWidth="1"/>
    <col min="3078" max="3078" width="15.140625" style="19" bestFit="1" customWidth="1"/>
    <col min="3079" max="3079" width="19.140625" style="19" bestFit="1" customWidth="1"/>
    <col min="3080" max="3080" width="9.42578125" style="19" bestFit="1" customWidth="1"/>
    <col min="3081" max="3325" width="9.140625" style="19"/>
    <col min="3326" max="3326" width="0" style="19" hidden="1" customWidth="1"/>
    <col min="3327" max="3327" width="74" style="19" customWidth="1"/>
    <col min="3328" max="3328" width="17.28515625" style="19" customWidth="1"/>
    <col min="3329" max="3329" width="18.42578125" style="19" customWidth="1"/>
    <col min="3330" max="3330" width="23" style="19" customWidth="1"/>
    <col min="3331" max="3332" width="15.42578125" style="19" customWidth="1"/>
    <col min="3333" max="3333" width="16" style="19" bestFit="1" customWidth="1"/>
    <col min="3334" max="3334" width="15.140625" style="19" bestFit="1" customWidth="1"/>
    <col min="3335" max="3335" width="19.140625" style="19" bestFit="1" customWidth="1"/>
    <col min="3336" max="3336" width="9.42578125" style="19" bestFit="1" customWidth="1"/>
    <col min="3337" max="3581" width="9.140625" style="19"/>
    <col min="3582" max="3582" width="0" style="19" hidden="1" customWidth="1"/>
    <col min="3583" max="3583" width="74" style="19" customWidth="1"/>
    <col min="3584" max="3584" width="17.28515625" style="19" customWidth="1"/>
    <col min="3585" max="3585" width="18.42578125" style="19" customWidth="1"/>
    <col min="3586" max="3586" width="23" style="19" customWidth="1"/>
    <col min="3587" max="3588" width="15.42578125" style="19" customWidth="1"/>
    <col min="3589" max="3589" width="16" style="19" bestFit="1" customWidth="1"/>
    <col min="3590" max="3590" width="15.140625" style="19" bestFit="1" customWidth="1"/>
    <col min="3591" max="3591" width="19.140625" style="19" bestFit="1" customWidth="1"/>
    <col min="3592" max="3592" width="9.42578125" style="19" bestFit="1" customWidth="1"/>
    <col min="3593" max="3837" width="9.140625" style="19"/>
    <col min="3838" max="3838" width="0" style="19" hidden="1" customWidth="1"/>
    <col min="3839" max="3839" width="74" style="19" customWidth="1"/>
    <col min="3840" max="3840" width="17.28515625" style="19" customWidth="1"/>
    <col min="3841" max="3841" width="18.42578125" style="19" customWidth="1"/>
    <col min="3842" max="3842" width="23" style="19" customWidth="1"/>
    <col min="3843" max="3844" width="15.42578125" style="19" customWidth="1"/>
    <col min="3845" max="3845" width="16" style="19" bestFit="1" customWidth="1"/>
    <col min="3846" max="3846" width="15.140625" style="19" bestFit="1" customWidth="1"/>
    <col min="3847" max="3847" width="19.140625" style="19" bestFit="1" customWidth="1"/>
    <col min="3848" max="3848" width="9.42578125" style="19" bestFit="1" customWidth="1"/>
    <col min="3849" max="4093" width="9.140625" style="19"/>
    <col min="4094" max="4094" width="0" style="19" hidden="1" customWidth="1"/>
    <col min="4095" max="4095" width="74" style="19" customWidth="1"/>
    <col min="4096" max="4096" width="17.28515625" style="19" customWidth="1"/>
    <col min="4097" max="4097" width="18.42578125" style="19" customWidth="1"/>
    <col min="4098" max="4098" width="23" style="19" customWidth="1"/>
    <col min="4099" max="4100" width="15.42578125" style="19" customWidth="1"/>
    <col min="4101" max="4101" width="16" style="19" bestFit="1" customWidth="1"/>
    <col min="4102" max="4102" width="15.140625" style="19" bestFit="1" customWidth="1"/>
    <col min="4103" max="4103" width="19.140625" style="19" bestFit="1" customWidth="1"/>
    <col min="4104" max="4104" width="9.42578125" style="19" bestFit="1" customWidth="1"/>
    <col min="4105" max="4349" width="9.140625" style="19"/>
    <col min="4350" max="4350" width="0" style="19" hidden="1" customWidth="1"/>
    <col min="4351" max="4351" width="74" style="19" customWidth="1"/>
    <col min="4352" max="4352" width="17.28515625" style="19" customWidth="1"/>
    <col min="4353" max="4353" width="18.42578125" style="19" customWidth="1"/>
    <col min="4354" max="4354" width="23" style="19" customWidth="1"/>
    <col min="4355" max="4356" width="15.42578125" style="19" customWidth="1"/>
    <col min="4357" max="4357" width="16" style="19" bestFit="1" customWidth="1"/>
    <col min="4358" max="4358" width="15.140625" style="19" bestFit="1" customWidth="1"/>
    <col min="4359" max="4359" width="19.140625" style="19" bestFit="1" customWidth="1"/>
    <col min="4360" max="4360" width="9.42578125" style="19" bestFit="1" customWidth="1"/>
    <col min="4361" max="4605" width="9.140625" style="19"/>
    <col min="4606" max="4606" width="0" style="19" hidden="1" customWidth="1"/>
    <col min="4607" max="4607" width="74" style="19" customWidth="1"/>
    <col min="4608" max="4608" width="17.28515625" style="19" customWidth="1"/>
    <col min="4609" max="4609" width="18.42578125" style="19" customWidth="1"/>
    <col min="4610" max="4610" width="23" style="19" customWidth="1"/>
    <col min="4611" max="4612" width="15.42578125" style="19" customWidth="1"/>
    <col min="4613" max="4613" width="16" style="19" bestFit="1" customWidth="1"/>
    <col min="4614" max="4614" width="15.140625" style="19" bestFit="1" customWidth="1"/>
    <col min="4615" max="4615" width="19.140625" style="19" bestFit="1" customWidth="1"/>
    <col min="4616" max="4616" width="9.42578125" style="19" bestFit="1" customWidth="1"/>
    <col min="4617" max="4861" width="9.140625" style="19"/>
    <col min="4862" max="4862" width="0" style="19" hidden="1" customWidth="1"/>
    <col min="4863" max="4863" width="74" style="19" customWidth="1"/>
    <col min="4864" max="4864" width="17.28515625" style="19" customWidth="1"/>
    <col min="4865" max="4865" width="18.42578125" style="19" customWidth="1"/>
    <col min="4866" max="4866" width="23" style="19" customWidth="1"/>
    <col min="4867" max="4868" width="15.42578125" style="19" customWidth="1"/>
    <col min="4869" max="4869" width="16" style="19" bestFit="1" customWidth="1"/>
    <col min="4870" max="4870" width="15.140625" style="19" bestFit="1" customWidth="1"/>
    <col min="4871" max="4871" width="19.140625" style="19" bestFit="1" customWidth="1"/>
    <col min="4872" max="4872" width="9.42578125" style="19" bestFit="1" customWidth="1"/>
    <col min="4873" max="5117" width="9.140625" style="19"/>
    <col min="5118" max="5118" width="0" style="19" hidden="1" customWidth="1"/>
    <col min="5119" max="5119" width="74" style="19" customWidth="1"/>
    <col min="5120" max="5120" width="17.28515625" style="19" customWidth="1"/>
    <col min="5121" max="5121" width="18.42578125" style="19" customWidth="1"/>
    <col min="5122" max="5122" width="23" style="19" customWidth="1"/>
    <col min="5123" max="5124" width="15.42578125" style="19" customWidth="1"/>
    <col min="5125" max="5125" width="16" style="19" bestFit="1" customWidth="1"/>
    <col min="5126" max="5126" width="15.140625" style="19" bestFit="1" customWidth="1"/>
    <col min="5127" max="5127" width="19.140625" style="19" bestFit="1" customWidth="1"/>
    <col min="5128" max="5128" width="9.42578125" style="19" bestFit="1" customWidth="1"/>
    <col min="5129" max="5373" width="9.140625" style="19"/>
    <col min="5374" max="5374" width="0" style="19" hidden="1" customWidth="1"/>
    <col min="5375" max="5375" width="74" style="19" customWidth="1"/>
    <col min="5376" max="5376" width="17.28515625" style="19" customWidth="1"/>
    <col min="5377" max="5377" width="18.42578125" style="19" customWidth="1"/>
    <col min="5378" max="5378" width="23" style="19" customWidth="1"/>
    <col min="5379" max="5380" width="15.42578125" style="19" customWidth="1"/>
    <col min="5381" max="5381" width="16" style="19" bestFit="1" customWidth="1"/>
    <col min="5382" max="5382" width="15.140625" style="19" bestFit="1" customWidth="1"/>
    <col min="5383" max="5383" width="19.140625" style="19" bestFit="1" customWidth="1"/>
    <col min="5384" max="5384" width="9.42578125" style="19" bestFit="1" customWidth="1"/>
    <col min="5385" max="5629" width="9.140625" style="19"/>
    <col min="5630" max="5630" width="0" style="19" hidden="1" customWidth="1"/>
    <col min="5631" max="5631" width="74" style="19" customWidth="1"/>
    <col min="5632" max="5632" width="17.28515625" style="19" customWidth="1"/>
    <col min="5633" max="5633" width="18.42578125" style="19" customWidth="1"/>
    <col min="5634" max="5634" width="23" style="19" customWidth="1"/>
    <col min="5635" max="5636" width="15.42578125" style="19" customWidth="1"/>
    <col min="5637" max="5637" width="16" style="19" bestFit="1" customWidth="1"/>
    <col min="5638" max="5638" width="15.140625" style="19" bestFit="1" customWidth="1"/>
    <col min="5639" max="5639" width="19.140625" style="19" bestFit="1" customWidth="1"/>
    <col min="5640" max="5640" width="9.42578125" style="19" bestFit="1" customWidth="1"/>
    <col min="5641" max="5885" width="9.140625" style="19"/>
    <col min="5886" max="5886" width="0" style="19" hidden="1" customWidth="1"/>
    <col min="5887" max="5887" width="74" style="19" customWidth="1"/>
    <col min="5888" max="5888" width="17.28515625" style="19" customWidth="1"/>
    <col min="5889" max="5889" width="18.42578125" style="19" customWidth="1"/>
    <col min="5890" max="5890" width="23" style="19" customWidth="1"/>
    <col min="5891" max="5892" width="15.42578125" style="19" customWidth="1"/>
    <col min="5893" max="5893" width="16" style="19" bestFit="1" customWidth="1"/>
    <col min="5894" max="5894" width="15.140625" style="19" bestFit="1" customWidth="1"/>
    <col min="5895" max="5895" width="19.140625" style="19" bestFit="1" customWidth="1"/>
    <col min="5896" max="5896" width="9.42578125" style="19" bestFit="1" customWidth="1"/>
    <col min="5897" max="6141" width="9.140625" style="19"/>
    <col min="6142" max="6142" width="0" style="19" hidden="1" customWidth="1"/>
    <col min="6143" max="6143" width="74" style="19" customWidth="1"/>
    <col min="6144" max="6144" width="17.28515625" style="19" customWidth="1"/>
    <col min="6145" max="6145" width="18.42578125" style="19" customWidth="1"/>
    <col min="6146" max="6146" width="23" style="19" customWidth="1"/>
    <col min="6147" max="6148" width="15.42578125" style="19" customWidth="1"/>
    <col min="6149" max="6149" width="16" style="19" bestFit="1" customWidth="1"/>
    <col min="6150" max="6150" width="15.140625" style="19" bestFit="1" customWidth="1"/>
    <col min="6151" max="6151" width="19.140625" style="19" bestFit="1" customWidth="1"/>
    <col min="6152" max="6152" width="9.42578125" style="19" bestFit="1" customWidth="1"/>
    <col min="6153" max="6397" width="9.140625" style="19"/>
    <col min="6398" max="6398" width="0" style="19" hidden="1" customWidth="1"/>
    <col min="6399" max="6399" width="74" style="19" customWidth="1"/>
    <col min="6400" max="6400" width="17.28515625" style="19" customWidth="1"/>
    <col min="6401" max="6401" width="18.42578125" style="19" customWidth="1"/>
    <col min="6402" max="6402" width="23" style="19" customWidth="1"/>
    <col min="6403" max="6404" width="15.42578125" style="19" customWidth="1"/>
    <col min="6405" max="6405" width="16" style="19" bestFit="1" customWidth="1"/>
    <col min="6406" max="6406" width="15.140625" style="19" bestFit="1" customWidth="1"/>
    <col min="6407" max="6407" width="19.140625" style="19" bestFit="1" customWidth="1"/>
    <col min="6408" max="6408" width="9.42578125" style="19" bestFit="1" customWidth="1"/>
    <col min="6409" max="6653" width="9.140625" style="19"/>
    <col min="6654" max="6654" width="0" style="19" hidden="1" customWidth="1"/>
    <col min="6655" max="6655" width="74" style="19" customWidth="1"/>
    <col min="6656" max="6656" width="17.28515625" style="19" customWidth="1"/>
    <col min="6657" max="6657" width="18.42578125" style="19" customWidth="1"/>
    <col min="6658" max="6658" width="23" style="19" customWidth="1"/>
    <col min="6659" max="6660" width="15.42578125" style="19" customWidth="1"/>
    <col min="6661" max="6661" width="16" style="19" bestFit="1" customWidth="1"/>
    <col min="6662" max="6662" width="15.140625" style="19" bestFit="1" customWidth="1"/>
    <col min="6663" max="6663" width="19.140625" style="19" bestFit="1" customWidth="1"/>
    <col min="6664" max="6664" width="9.42578125" style="19" bestFit="1" customWidth="1"/>
    <col min="6665" max="6909" width="9.140625" style="19"/>
    <col min="6910" max="6910" width="0" style="19" hidden="1" customWidth="1"/>
    <col min="6911" max="6911" width="74" style="19" customWidth="1"/>
    <col min="6912" max="6912" width="17.28515625" style="19" customWidth="1"/>
    <col min="6913" max="6913" width="18.42578125" style="19" customWidth="1"/>
    <col min="6914" max="6914" width="23" style="19" customWidth="1"/>
    <col min="6915" max="6916" width="15.42578125" style="19" customWidth="1"/>
    <col min="6917" max="6917" width="16" style="19" bestFit="1" customWidth="1"/>
    <col min="6918" max="6918" width="15.140625" style="19" bestFit="1" customWidth="1"/>
    <col min="6919" max="6919" width="19.140625" style="19" bestFit="1" customWidth="1"/>
    <col min="6920" max="6920" width="9.42578125" style="19" bestFit="1" customWidth="1"/>
    <col min="6921" max="7165" width="9.140625" style="19"/>
    <col min="7166" max="7166" width="0" style="19" hidden="1" customWidth="1"/>
    <col min="7167" max="7167" width="74" style="19" customWidth="1"/>
    <col min="7168" max="7168" width="17.28515625" style="19" customWidth="1"/>
    <col min="7169" max="7169" width="18.42578125" style="19" customWidth="1"/>
    <col min="7170" max="7170" width="23" style="19" customWidth="1"/>
    <col min="7171" max="7172" width="15.42578125" style="19" customWidth="1"/>
    <col min="7173" max="7173" width="16" style="19" bestFit="1" customWidth="1"/>
    <col min="7174" max="7174" width="15.140625" style="19" bestFit="1" customWidth="1"/>
    <col min="7175" max="7175" width="19.140625" style="19" bestFit="1" customWidth="1"/>
    <col min="7176" max="7176" width="9.42578125" style="19" bestFit="1" customWidth="1"/>
    <col min="7177" max="7421" width="9.140625" style="19"/>
    <col min="7422" max="7422" width="0" style="19" hidden="1" customWidth="1"/>
    <col min="7423" max="7423" width="74" style="19" customWidth="1"/>
    <col min="7424" max="7424" width="17.28515625" style="19" customWidth="1"/>
    <col min="7425" max="7425" width="18.42578125" style="19" customWidth="1"/>
    <col min="7426" max="7426" width="23" style="19" customWidth="1"/>
    <col min="7427" max="7428" width="15.42578125" style="19" customWidth="1"/>
    <col min="7429" max="7429" width="16" style="19" bestFit="1" customWidth="1"/>
    <col min="7430" max="7430" width="15.140625" style="19" bestFit="1" customWidth="1"/>
    <col min="7431" max="7431" width="19.140625" style="19" bestFit="1" customWidth="1"/>
    <col min="7432" max="7432" width="9.42578125" style="19" bestFit="1" customWidth="1"/>
    <col min="7433" max="7677" width="9.140625" style="19"/>
    <col min="7678" max="7678" width="0" style="19" hidden="1" customWidth="1"/>
    <col min="7679" max="7679" width="74" style="19" customWidth="1"/>
    <col min="7680" max="7680" width="17.28515625" style="19" customWidth="1"/>
    <col min="7681" max="7681" width="18.42578125" style="19" customWidth="1"/>
    <col min="7682" max="7682" width="23" style="19" customWidth="1"/>
    <col min="7683" max="7684" width="15.42578125" style="19" customWidth="1"/>
    <col min="7685" max="7685" width="16" style="19" bestFit="1" customWidth="1"/>
    <col min="7686" max="7686" width="15.140625" style="19" bestFit="1" customWidth="1"/>
    <col min="7687" max="7687" width="19.140625" style="19" bestFit="1" customWidth="1"/>
    <col min="7688" max="7688" width="9.42578125" style="19" bestFit="1" customWidth="1"/>
    <col min="7689" max="7933" width="9.140625" style="19"/>
    <col min="7934" max="7934" width="0" style="19" hidden="1" customWidth="1"/>
    <col min="7935" max="7935" width="74" style="19" customWidth="1"/>
    <col min="7936" max="7936" width="17.28515625" style="19" customWidth="1"/>
    <col min="7937" max="7937" width="18.42578125" style="19" customWidth="1"/>
    <col min="7938" max="7938" width="23" style="19" customWidth="1"/>
    <col min="7939" max="7940" width="15.42578125" style="19" customWidth="1"/>
    <col min="7941" max="7941" width="16" style="19" bestFit="1" customWidth="1"/>
    <col min="7942" max="7942" width="15.140625" style="19" bestFit="1" customWidth="1"/>
    <col min="7943" max="7943" width="19.140625" style="19" bestFit="1" customWidth="1"/>
    <col min="7944" max="7944" width="9.42578125" style="19" bestFit="1" customWidth="1"/>
    <col min="7945" max="8189" width="9.140625" style="19"/>
    <col min="8190" max="8190" width="0" style="19" hidden="1" customWidth="1"/>
    <col min="8191" max="8191" width="74" style="19" customWidth="1"/>
    <col min="8192" max="8192" width="17.28515625" style="19" customWidth="1"/>
    <col min="8193" max="8193" width="18.42578125" style="19" customWidth="1"/>
    <col min="8194" max="8194" width="23" style="19" customWidth="1"/>
    <col min="8195" max="8196" width="15.42578125" style="19" customWidth="1"/>
    <col min="8197" max="8197" width="16" style="19" bestFit="1" customWidth="1"/>
    <col min="8198" max="8198" width="15.140625" style="19" bestFit="1" customWidth="1"/>
    <col min="8199" max="8199" width="19.140625" style="19" bestFit="1" customWidth="1"/>
    <col min="8200" max="8200" width="9.42578125" style="19" bestFit="1" customWidth="1"/>
    <col min="8201" max="8445" width="9.140625" style="19"/>
    <col min="8446" max="8446" width="0" style="19" hidden="1" customWidth="1"/>
    <col min="8447" max="8447" width="74" style="19" customWidth="1"/>
    <col min="8448" max="8448" width="17.28515625" style="19" customWidth="1"/>
    <col min="8449" max="8449" width="18.42578125" style="19" customWidth="1"/>
    <col min="8450" max="8450" width="23" style="19" customWidth="1"/>
    <col min="8451" max="8452" width="15.42578125" style="19" customWidth="1"/>
    <col min="8453" max="8453" width="16" style="19" bestFit="1" customWidth="1"/>
    <col min="8454" max="8454" width="15.140625" style="19" bestFit="1" customWidth="1"/>
    <col min="8455" max="8455" width="19.140625" style="19" bestFit="1" customWidth="1"/>
    <col min="8456" max="8456" width="9.42578125" style="19" bestFit="1" customWidth="1"/>
    <col min="8457" max="8701" width="9.140625" style="19"/>
    <col min="8702" max="8702" width="0" style="19" hidden="1" customWidth="1"/>
    <col min="8703" max="8703" width="74" style="19" customWidth="1"/>
    <col min="8704" max="8704" width="17.28515625" style="19" customWidth="1"/>
    <col min="8705" max="8705" width="18.42578125" style="19" customWidth="1"/>
    <col min="8706" max="8706" width="23" style="19" customWidth="1"/>
    <col min="8707" max="8708" width="15.42578125" style="19" customWidth="1"/>
    <col min="8709" max="8709" width="16" style="19" bestFit="1" customWidth="1"/>
    <col min="8710" max="8710" width="15.140625" style="19" bestFit="1" customWidth="1"/>
    <col min="8711" max="8711" width="19.140625" style="19" bestFit="1" customWidth="1"/>
    <col min="8712" max="8712" width="9.42578125" style="19" bestFit="1" customWidth="1"/>
    <col min="8713" max="8957" width="9.140625" style="19"/>
    <col min="8958" max="8958" width="0" style="19" hidden="1" customWidth="1"/>
    <col min="8959" max="8959" width="74" style="19" customWidth="1"/>
    <col min="8960" max="8960" width="17.28515625" style="19" customWidth="1"/>
    <col min="8961" max="8961" width="18.42578125" style="19" customWidth="1"/>
    <col min="8962" max="8962" width="23" style="19" customWidth="1"/>
    <col min="8963" max="8964" width="15.42578125" style="19" customWidth="1"/>
    <col min="8965" max="8965" width="16" style="19" bestFit="1" customWidth="1"/>
    <col min="8966" max="8966" width="15.140625" style="19" bestFit="1" customWidth="1"/>
    <col min="8967" max="8967" width="19.140625" style="19" bestFit="1" customWidth="1"/>
    <col min="8968" max="8968" width="9.42578125" style="19" bestFit="1" customWidth="1"/>
    <col min="8969" max="9213" width="9.140625" style="19"/>
    <col min="9214" max="9214" width="0" style="19" hidden="1" customWidth="1"/>
    <col min="9215" max="9215" width="74" style="19" customWidth="1"/>
    <col min="9216" max="9216" width="17.28515625" style="19" customWidth="1"/>
    <col min="9217" max="9217" width="18.42578125" style="19" customWidth="1"/>
    <col min="9218" max="9218" width="23" style="19" customWidth="1"/>
    <col min="9219" max="9220" width="15.42578125" style="19" customWidth="1"/>
    <col min="9221" max="9221" width="16" style="19" bestFit="1" customWidth="1"/>
    <col min="9222" max="9222" width="15.140625" style="19" bestFit="1" customWidth="1"/>
    <col min="9223" max="9223" width="19.140625" style="19" bestFit="1" customWidth="1"/>
    <col min="9224" max="9224" width="9.42578125" style="19" bestFit="1" customWidth="1"/>
    <col min="9225" max="9469" width="9.140625" style="19"/>
    <col min="9470" max="9470" width="0" style="19" hidden="1" customWidth="1"/>
    <col min="9471" max="9471" width="74" style="19" customWidth="1"/>
    <col min="9472" max="9472" width="17.28515625" style="19" customWidth="1"/>
    <col min="9473" max="9473" width="18.42578125" style="19" customWidth="1"/>
    <col min="9474" max="9474" width="23" style="19" customWidth="1"/>
    <col min="9475" max="9476" width="15.42578125" style="19" customWidth="1"/>
    <col min="9477" max="9477" width="16" style="19" bestFit="1" customWidth="1"/>
    <col min="9478" max="9478" width="15.140625" style="19" bestFit="1" customWidth="1"/>
    <col min="9479" max="9479" width="19.140625" style="19" bestFit="1" customWidth="1"/>
    <col min="9480" max="9480" width="9.42578125" style="19" bestFit="1" customWidth="1"/>
    <col min="9481" max="9725" width="9.140625" style="19"/>
    <col min="9726" max="9726" width="0" style="19" hidden="1" customWidth="1"/>
    <col min="9727" max="9727" width="74" style="19" customWidth="1"/>
    <col min="9728" max="9728" width="17.28515625" style="19" customWidth="1"/>
    <col min="9729" max="9729" width="18.42578125" style="19" customWidth="1"/>
    <col min="9730" max="9730" width="23" style="19" customWidth="1"/>
    <col min="9731" max="9732" width="15.42578125" style="19" customWidth="1"/>
    <col min="9733" max="9733" width="16" style="19" bestFit="1" customWidth="1"/>
    <col min="9734" max="9734" width="15.140625" style="19" bestFit="1" customWidth="1"/>
    <col min="9735" max="9735" width="19.140625" style="19" bestFit="1" customWidth="1"/>
    <col min="9736" max="9736" width="9.42578125" style="19" bestFit="1" customWidth="1"/>
    <col min="9737" max="9981" width="9.140625" style="19"/>
    <col min="9982" max="9982" width="0" style="19" hidden="1" customWidth="1"/>
    <col min="9983" max="9983" width="74" style="19" customWidth="1"/>
    <col min="9984" max="9984" width="17.28515625" style="19" customWidth="1"/>
    <col min="9985" max="9985" width="18.42578125" style="19" customWidth="1"/>
    <col min="9986" max="9986" width="23" style="19" customWidth="1"/>
    <col min="9987" max="9988" width="15.42578125" style="19" customWidth="1"/>
    <col min="9989" max="9989" width="16" style="19" bestFit="1" customWidth="1"/>
    <col min="9990" max="9990" width="15.140625" style="19" bestFit="1" customWidth="1"/>
    <col min="9991" max="9991" width="19.140625" style="19" bestFit="1" customWidth="1"/>
    <col min="9992" max="9992" width="9.42578125" style="19" bestFit="1" customWidth="1"/>
    <col min="9993" max="10237" width="9.140625" style="19"/>
    <col min="10238" max="10238" width="0" style="19" hidden="1" customWidth="1"/>
    <col min="10239" max="10239" width="74" style="19" customWidth="1"/>
    <col min="10240" max="10240" width="17.28515625" style="19" customWidth="1"/>
    <col min="10241" max="10241" width="18.42578125" style="19" customWidth="1"/>
    <col min="10242" max="10242" width="23" style="19" customWidth="1"/>
    <col min="10243" max="10244" width="15.42578125" style="19" customWidth="1"/>
    <col min="10245" max="10245" width="16" style="19" bestFit="1" customWidth="1"/>
    <col min="10246" max="10246" width="15.140625" style="19" bestFit="1" customWidth="1"/>
    <col min="10247" max="10247" width="19.140625" style="19" bestFit="1" customWidth="1"/>
    <col min="10248" max="10248" width="9.42578125" style="19" bestFit="1" customWidth="1"/>
    <col min="10249" max="10493" width="9.140625" style="19"/>
    <col min="10494" max="10494" width="0" style="19" hidden="1" customWidth="1"/>
    <col min="10495" max="10495" width="74" style="19" customWidth="1"/>
    <col min="10496" max="10496" width="17.28515625" style="19" customWidth="1"/>
    <col min="10497" max="10497" width="18.42578125" style="19" customWidth="1"/>
    <col min="10498" max="10498" width="23" style="19" customWidth="1"/>
    <col min="10499" max="10500" width="15.42578125" style="19" customWidth="1"/>
    <col min="10501" max="10501" width="16" style="19" bestFit="1" customWidth="1"/>
    <col min="10502" max="10502" width="15.140625" style="19" bestFit="1" customWidth="1"/>
    <col min="10503" max="10503" width="19.140625" style="19" bestFit="1" customWidth="1"/>
    <col min="10504" max="10504" width="9.42578125" style="19" bestFit="1" customWidth="1"/>
    <col min="10505" max="10749" width="9.140625" style="19"/>
    <col min="10750" max="10750" width="0" style="19" hidden="1" customWidth="1"/>
    <col min="10751" max="10751" width="74" style="19" customWidth="1"/>
    <col min="10752" max="10752" width="17.28515625" style="19" customWidth="1"/>
    <col min="10753" max="10753" width="18.42578125" style="19" customWidth="1"/>
    <col min="10754" max="10754" width="23" style="19" customWidth="1"/>
    <col min="10755" max="10756" width="15.42578125" style="19" customWidth="1"/>
    <col min="10757" max="10757" width="16" style="19" bestFit="1" customWidth="1"/>
    <col min="10758" max="10758" width="15.140625" style="19" bestFit="1" customWidth="1"/>
    <col min="10759" max="10759" width="19.140625" style="19" bestFit="1" customWidth="1"/>
    <col min="10760" max="10760" width="9.42578125" style="19" bestFit="1" customWidth="1"/>
    <col min="10761" max="11005" width="9.140625" style="19"/>
    <col min="11006" max="11006" width="0" style="19" hidden="1" customWidth="1"/>
    <col min="11007" max="11007" width="74" style="19" customWidth="1"/>
    <col min="11008" max="11008" width="17.28515625" style="19" customWidth="1"/>
    <col min="11009" max="11009" width="18.42578125" style="19" customWidth="1"/>
    <col min="11010" max="11010" width="23" style="19" customWidth="1"/>
    <col min="11011" max="11012" width="15.42578125" style="19" customWidth="1"/>
    <col min="11013" max="11013" width="16" style="19" bestFit="1" customWidth="1"/>
    <col min="11014" max="11014" width="15.140625" style="19" bestFit="1" customWidth="1"/>
    <col min="11015" max="11015" width="19.140625" style="19" bestFit="1" customWidth="1"/>
    <col min="11016" max="11016" width="9.42578125" style="19" bestFit="1" customWidth="1"/>
    <col min="11017" max="11261" width="9.140625" style="19"/>
    <col min="11262" max="11262" width="0" style="19" hidden="1" customWidth="1"/>
    <col min="11263" max="11263" width="74" style="19" customWidth="1"/>
    <col min="11264" max="11264" width="17.28515625" style="19" customWidth="1"/>
    <col min="11265" max="11265" width="18.42578125" style="19" customWidth="1"/>
    <col min="11266" max="11266" width="23" style="19" customWidth="1"/>
    <col min="11267" max="11268" width="15.42578125" style="19" customWidth="1"/>
    <col min="11269" max="11269" width="16" style="19" bestFit="1" customWidth="1"/>
    <col min="11270" max="11270" width="15.140625" style="19" bestFit="1" customWidth="1"/>
    <col min="11271" max="11271" width="19.140625" style="19" bestFit="1" customWidth="1"/>
    <col min="11272" max="11272" width="9.42578125" style="19" bestFit="1" customWidth="1"/>
    <col min="11273" max="11517" width="9.140625" style="19"/>
    <col min="11518" max="11518" width="0" style="19" hidden="1" customWidth="1"/>
    <col min="11519" max="11519" width="74" style="19" customWidth="1"/>
    <col min="11520" max="11520" width="17.28515625" style="19" customWidth="1"/>
    <col min="11521" max="11521" width="18.42578125" style="19" customWidth="1"/>
    <col min="11522" max="11522" width="23" style="19" customWidth="1"/>
    <col min="11523" max="11524" width="15.42578125" style="19" customWidth="1"/>
    <col min="11525" max="11525" width="16" style="19" bestFit="1" customWidth="1"/>
    <col min="11526" max="11526" width="15.140625" style="19" bestFit="1" customWidth="1"/>
    <col min="11527" max="11527" width="19.140625" style="19" bestFit="1" customWidth="1"/>
    <col min="11528" max="11528" width="9.42578125" style="19" bestFit="1" customWidth="1"/>
    <col min="11529" max="11773" width="9.140625" style="19"/>
    <col min="11774" max="11774" width="0" style="19" hidden="1" customWidth="1"/>
    <col min="11775" max="11775" width="74" style="19" customWidth="1"/>
    <col min="11776" max="11776" width="17.28515625" style="19" customWidth="1"/>
    <col min="11777" max="11777" width="18.42578125" style="19" customWidth="1"/>
    <col min="11778" max="11778" width="23" style="19" customWidth="1"/>
    <col min="11779" max="11780" width="15.42578125" style="19" customWidth="1"/>
    <col min="11781" max="11781" width="16" style="19" bestFit="1" customWidth="1"/>
    <col min="11782" max="11782" width="15.140625" style="19" bestFit="1" customWidth="1"/>
    <col min="11783" max="11783" width="19.140625" style="19" bestFit="1" customWidth="1"/>
    <col min="11784" max="11784" width="9.42578125" style="19" bestFit="1" customWidth="1"/>
    <col min="11785" max="12029" width="9.140625" style="19"/>
    <col min="12030" max="12030" width="0" style="19" hidden="1" customWidth="1"/>
    <col min="12031" max="12031" width="74" style="19" customWidth="1"/>
    <col min="12032" max="12032" width="17.28515625" style="19" customWidth="1"/>
    <col min="12033" max="12033" width="18.42578125" style="19" customWidth="1"/>
    <col min="12034" max="12034" width="23" style="19" customWidth="1"/>
    <col min="12035" max="12036" width="15.42578125" style="19" customWidth="1"/>
    <col min="12037" max="12037" width="16" style="19" bestFit="1" customWidth="1"/>
    <col min="12038" max="12038" width="15.140625" style="19" bestFit="1" customWidth="1"/>
    <col min="12039" max="12039" width="19.140625" style="19" bestFit="1" customWidth="1"/>
    <col min="12040" max="12040" width="9.42578125" style="19" bestFit="1" customWidth="1"/>
    <col min="12041" max="12285" width="9.140625" style="19"/>
    <col min="12286" max="12286" width="0" style="19" hidden="1" customWidth="1"/>
    <col min="12287" max="12287" width="74" style="19" customWidth="1"/>
    <col min="12288" max="12288" width="17.28515625" style="19" customWidth="1"/>
    <col min="12289" max="12289" width="18.42578125" style="19" customWidth="1"/>
    <col min="12290" max="12290" width="23" style="19" customWidth="1"/>
    <col min="12291" max="12292" width="15.42578125" style="19" customWidth="1"/>
    <col min="12293" max="12293" width="16" style="19" bestFit="1" customWidth="1"/>
    <col min="12294" max="12294" width="15.140625" style="19" bestFit="1" customWidth="1"/>
    <col min="12295" max="12295" width="19.140625" style="19" bestFit="1" customWidth="1"/>
    <col min="12296" max="12296" width="9.42578125" style="19" bestFit="1" customWidth="1"/>
    <col min="12297" max="12541" width="9.140625" style="19"/>
    <col min="12542" max="12542" width="0" style="19" hidden="1" customWidth="1"/>
    <col min="12543" max="12543" width="74" style="19" customWidth="1"/>
    <col min="12544" max="12544" width="17.28515625" style="19" customWidth="1"/>
    <col min="12545" max="12545" width="18.42578125" style="19" customWidth="1"/>
    <col min="12546" max="12546" width="23" style="19" customWidth="1"/>
    <col min="12547" max="12548" width="15.42578125" style="19" customWidth="1"/>
    <col min="12549" max="12549" width="16" style="19" bestFit="1" customWidth="1"/>
    <col min="12550" max="12550" width="15.140625" style="19" bestFit="1" customWidth="1"/>
    <col min="12551" max="12551" width="19.140625" style="19" bestFit="1" customWidth="1"/>
    <col min="12552" max="12552" width="9.42578125" style="19" bestFit="1" customWidth="1"/>
    <col min="12553" max="12797" width="9.140625" style="19"/>
    <col min="12798" max="12798" width="0" style="19" hidden="1" customWidth="1"/>
    <col min="12799" max="12799" width="74" style="19" customWidth="1"/>
    <col min="12800" max="12800" width="17.28515625" style="19" customWidth="1"/>
    <col min="12801" max="12801" width="18.42578125" style="19" customWidth="1"/>
    <col min="12802" max="12802" width="23" style="19" customWidth="1"/>
    <col min="12803" max="12804" width="15.42578125" style="19" customWidth="1"/>
    <col min="12805" max="12805" width="16" style="19" bestFit="1" customWidth="1"/>
    <col min="12806" max="12806" width="15.140625" style="19" bestFit="1" customWidth="1"/>
    <col min="12807" max="12807" width="19.140625" style="19" bestFit="1" customWidth="1"/>
    <col min="12808" max="12808" width="9.42578125" style="19" bestFit="1" customWidth="1"/>
    <col min="12809" max="13053" width="9.140625" style="19"/>
    <col min="13054" max="13054" width="0" style="19" hidden="1" customWidth="1"/>
    <col min="13055" max="13055" width="74" style="19" customWidth="1"/>
    <col min="13056" max="13056" width="17.28515625" style="19" customWidth="1"/>
    <col min="13057" max="13057" width="18.42578125" style="19" customWidth="1"/>
    <col min="13058" max="13058" width="23" style="19" customWidth="1"/>
    <col min="13059" max="13060" width="15.42578125" style="19" customWidth="1"/>
    <col min="13061" max="13061" width="16" style="19" bestFit="1" customWidth="1"/>
    <col min="13062" max="13062" width="15.140625" style="19" bestFit="1" customWidth="1"/>
    <col min="13063" max="13063" width="19.140625" style="19" bestFit="1" customWidth="1"/>
    <col min="13064" max="13064" width="9.42578125" style="19" bestFit="1" customWidth="1"/>
    <col min="13065" max="13309" width="9.140625" style="19"/>
    <col min="13310" max="13310" width="0" style="19" hidden="1" customWidth="1"/>
    <col min="13311" max="13311" width="74" style="19" customWidth="1"/>
    <col min="13312" max="13312" width="17.28515625" style="19" customWidth="1"/>
    <col min="13313" max="13313" width="18.42578125" style="19" customWidth="1"/>
    <col min="13314" max="13314" width="23" style="19" customWidth="1"/>
    <col min="13315" max="13316" width="15.42578125" style="19" customWidth="1"/>
    <col min="13317" max="13317" width="16" style="19" bestFit="1" customWidth="1"/>
    <col min="13318" max="13318" width="15.140625" style="19" bestFit="1" customWidth="1"/>
    <col min="13319" max="13319" width="19.140625" style="19" bestFit="1" customWidth="1"/>
    <col min="13320" max="13320" width="9.42578125" style="19" bestFit="1" customWidth="1"/>
    <col min="13321" max="13565" width="9.140625" style="19"/>
    <col min="13566" max="13566" width="0" style="19" hidden="1" customWidth="1"/>
    <col min="13567" max="13567" width="74" style="19" customWidth="1"/>
    <col min="13568" max="13568" width="17.28515625" style="19" customWidth="1"/>
    <col min="13569" max="13569" width="18.42578125" style="19" customWidth="1"/>
    <col min="13570" max="13570" width="23" style="19" customWidth="1"/>
    <col min="13571" max="13572" width="15.42578125" style="19" customWidth="1"/>
    <col min="13573" max="13573" width="16" style="19" bestFit="1" customWidth="1"/>
    <col min="13574" max="13574" width="15.140625" style="19" bestFit="1" customWidth="1"/>
    <col min="13575" max="13575" width="19.140625" style="19" bestFit="1" customWidth="1"/>
    <col min="13576" max="13576" width="9.42578125" style="19" bestFit="1" customWidth="1"/>
    <col min="13577" max="13821" width="9.140625" style="19"/>
    <col min="13822" max="13822" width="0" style="19" hidden="1" customWidth="1"/>
    <col min="13823" max="13823" width="74" style="19" customWidth="1"/>
    <col min="13824" max="13824" width="17.28515625" style="19" customWidth="1"/>
    <col min="13825" max="13825" width="18.42578125" style="19" customWidth="1"/>
    <col min="13826" max="13826" width="23" style="19" customWidth="1"/>
    <col min="13827" max="13828" width="15.42578125" style="19" customWidth="1"/>
    <col min="13829" max="13829" width="16" style="19" bestFit="1" customWidth="1"/>
    <col min="13830" max="13830" width="15.140625" style="19" bestFit="1" customWidth="1"/>
    <col min="13831" max="13831" width="19.140625" style="19" bestFit="1" customWidth="1"/>
    <col min="13832" max="13832" width="9.42578125" style="19" bestFit="1" customWidth="1"/>
    <col min="13833" max="14077" width="9.140625" style="19"/>
    <col min="14078" max="14078" width="0" style="19" hidden="1" customWidth="1"/>
    <col min="14079" max="14079" width="74" style="19" customWidth="1"/>
    <col min="14080" max="14080" width="17.28515625" style="19" customWidth="1"/>
    <col min="14081" max="14081" width="18.42578125" style="19" customWidth="1"/>
    <col min="14082" max="14082" width="23" style="19" customWidth="1"/>
    <col min="14083" max="14084" width="15.42578125" style="19" customWidth="1"/>
    <col min="14085" max="14085" width="16" style="19" bestFit="1" customWidth="1"/>
    <col min="14086" max="14086" width="15.140625" style="19" bestFit="1" customWidth="1"/>
    <col min="14087" max="14087" width="19.140625" style="19" bestFit="1" customWidth="1"/>
    <col min="14088" max="14088" width="9.42578125" style="19" bestFit="1" customWidth="1"/>
    <col min="14089" max="14333" width="9.140625" style="19"/>
    <col min="14334" max="14334" width="0" style="19" hidden="1" customWidth="1"/>
    <col min="14335" max="14335" width="74" style="19" customWidth="1"/>
    <col min="14336" max="14336" width="17.28515625" style="19" customWidth="1"/>
    <col min="14337" max="14337" width="18.42578125" style="19" customWidth="1"/>
    <col min="14338" max="14338" width="23" style="19" customWidth="1"/>
    <col min="14339" max="14340" width="15.42578125" style="19" customWidth="1"/>
    <col min="14341" max="14341" width="16" style="19" bestFit="1" customWidth="1"/>
    <col min="14342" max="14342" width="15.140625" style="19" bestFit="1" customWidth="1"/>
    <col min="14343" max="14343" width="19.140625" style="19" bestFit="1" customWidth="1"/>
    <col min="14344" max="14344" width="9.42578125" style="19" bestFit="1" customWidth="1"/>
    <col min="14345" max="14589" width="9.140625" style="19"/>
    <col min="14590" max="14590" width="0" style="19" hidden="1" customWidth="1"/>
    <col min="14591" max="14591" width="74" style="19" customWidth="1"/>
    <col min="14592" max="14592" width="17.28515625" style="19" customWidth="1"/>
    <col min="14593" max="14593" width="18.42578125" style="19" customWidth="1"/>
    <col min="14594" max="14594" width="23" style="19" customWidth="1"/>
    <col min="14595" max="14596" width="15.42578125" style="19" customWidth="1"/>
    <col min="14597" max="14597" width="16" style="19" bestFit="1" customWidth="1"/>
    <col min="14598" max="14598" width="15.140625" style="19" bestFit="1" customWidth="1"/>
    <col min="14599" max="14599" width="19.140625" style="19" bestFit="1" customWidth="1"/>
    <col min="14600" max="14600" width="9.42578125" style="19" bestFit="1" customWidth="1"/>
    <col min="14601" max="14845" width="9.140625" style="19"/>
    <col min="14846" max="14846" width="0" style="19" hidden="1" customWidth="1"/>
    <col min="14847" max="14847" width="74" style="19" customWidth="1"/>
    <col min="14848" max="14848" width="17.28515625" style="19" customWidth="1"/>
    <col min="14849" max="14849" width="18.42578125" style="19" customWidth="1"/>
    <col min="14850" max="14850" width="23" style="19" customWidth="1"/>
    <col min="14851" max="14852" width="15.42578125" style="19" customWidth="1"/>
    <col min="14853" max="14853" width="16" style="19" bestFit="1" customWidth="1"/>
    <col min="14854" max="14854" width="15.140625" style="19" bestFit="1" customWidth="1"/>
    <col min="14855" max="14855" width="19.140625" style="19" bestFit="1" customWidth="1"/>
    <col min="14856" max="14856" width="9.42578125" style="19" bestFit="1" customWidth="1"/>
    <col min="14857" max="15101" width="9.140625" style="19"/>
    <col min="15102" max="15102" width="0" style="19" hidden="1" customWidth="1"/>
    <col min="15103" max="15103" width="74" style="19" customWidth="1"/>
    <col min="15104" max="15104" width="17.28515625" style="19" customWidth="1"/>
    <col min="15105" max="15105" width="18.42578125" style="19" customWidth="1"/>
    <col min="15106" max="15106" width="23" style="19" customWidth="1"/>
    <col min="15107" max="15108" width="15.42578125" style="19" customWidth="1"/>
    <col min="15109" max="15109" width="16" style="19" bestFit="1" customWidth="1"/>
    <col min="15110" max="15110" width="15.140625" style="19" bestFit="1" customWidth="1"/>
    <col min="15111" max="15111" width="19.140625" style="19" bestFit="1" customWidth="1"/>
    <col min="15112" max="15112" width="9.42578125" style="19" bestFit="1" customWidth="1"/>
    <col min="15113" max="15357" width="9.140625" style="19"/>
    <col min="15358" max="15358" width="0" style="19" hidden="1" customWidth="1"/>
    <col min="15359" max="15359" width="74" style="19" customWidth="1"/>
    <col min="15360" max="15360" width="17.28515625" style="19" customWidth="1"/>
    <col min="15361" max="15361" width="18.42578125" style="19" customWidth="1"/>
    <col min="15362" max="15362" width="23" style="19" customWidth="1"/>
    <col min="15363" max="15364" width="15.42578125" style="19" customWidth="1"/>
    <col min="15365" max="15365" width="16" style="19" bestFit="1" customWidth="1"/>
    <col min="15366" max="15366" width="15.140625" style="19" bestFit="1" customWidth="1"/>
    <col min="15367" max="15367" width="19.140625" style="19" bestFit="1" customWidth="1"/>
    <col min="15368" max="15368" width="9.42578125" style="19" bestFit="1" customWidth="1"/>
    <col min="15369" max="15613" width="9.140625" style="19"/>
    <col min="15614" max="15614" width="0" style="19" hidden="1" customWidth="1"/>
    <col min="15615" max="15615" width="74" style="19" customWidth="1"/>
    <col min="15616" max="15616" width="17.28515625" style="19" customWidth="1"/>
    <col min="15617" max="15617" width="18.42578125" style="19" customWidth="1"/>
    <col min="15618" max="15618" width="23" style="19" customWidth="1"/>
    <col min="15619" max="15620" width="15.42578125" style="19" customWidth="1"/>
    <col min="15621" max="15621" width="16" style="19" bestFit="1" customWidth="1"/>
    <col min="15622" max="15622" width="15.140625" style="19" bestFit="1" customWidth="1"/>
    <col min="15623" max="15623" width="19.140625" style="19" bestFit="1" customWidth="1"/>
    <col min="15624" max="15624" width="9.42578125" style="19" bestFit="1" customWidth="1"/>
    <col min="15625" max="15869" width="9.140625" style="19"/>
    <col min="15870" max="15870" width="0" style="19" hidden="1" customWidth="1"/>
    <col min="15871" max="15871" width="74" style="19" customWidth="1"/>
    <col min="15872" max="15872" width="17.28515625" style="19" customWidth="1"/>
    <col min="15873" max="15873" width="18.42578125" style="19" customWidth="1"/>
    <col min="15874" max="15874" width="23" style="19" customWidth="1"/>
    <col min="15875" max="15876" width="15.42578125" style="19" customWidth="1"/>
    <col min="15877" max="15877" width="16" style="19" bestFit="1" customWidth="1"/>
    <col min="15878" max="15878" width="15.140625" style="19" bestFit="1" customWidth="1"/>
    <col min="15879" max="15879" width="19.140625" style="19" bestFit="1" customWidth="1"/>
    <col min="15880" max="15880" width="9.42578125" style="19" bestFit="1" customWidth="1"/>
    <col min="15881" max="16125" width="9.140625" style="19"/>
    <col min="16126" max="16126" width="0" style="19" hidden="1" customWidth="1"/>
    <col min="16127" max="16127" width="74" style="19" customWidth="1"/>
    <col min="16128" max="16128" width="17.28515625" style="19" customWidth="1"/>
    <col min="16129" max="16129" width="18.42578125" style="19" customWidth="1"/>
    <col min="16130" max="16130" width="23" style="19" customWidth="1"/>
    <col min="16131" max="16132" width="15.42578125" style="19" customWidth="1"/>
    <col min="16133" max="16133" width="16" style="19" bestFit="1" customWidth="1"/>
    <col min="16134" max="16134" width="15.140625" style="19" bestFit="1" customWidth="1"/>
    <col min="16135" max="16135" width="19.140625" style="19" bestFit="1" customWidth="1"/>
    <col min="16136" max="16136" width="9.42578125" style="19" bestFit="1" customWidth="1"/>
    <col min="16137" max="16384" width="9.140625" style="19"/>
  </cols>
  <sheetData>
    <row r="1" spans="2:9" s="203" customFormat="1" hidden="1" x14ac:dyDescent="0.25">
      <c r="B1" s="495" t="s">
        <v>0</v>
      </c>
      <c r="C1" s="496"/>
      <c r="D1" s="496"/>
      <c r="E1" s="496"/>
      <c r="F1" s="496"/>
      <c r="G1" s="496"/>
      <c r="H1" s="497"/>
      <c r="I1" s="204"/>
    </row>
    <row r="2" spans="2:9" s="203" customFormat="1" hidden="1" x14ac:dyDescent="0.25">
      <c r="B2" s="498" t="s">
        <v>1</v>
      </c>
      <c r="C2" s="499"/>
      <c r="D2" s="499"/>
      <c r="E2" s="499"/>
      <c r="F2" s="499"/>
      <c r="G2" s="499"/>
      <c r="H2" s="500"/>
      <c r="I2" s="204"/>
    </row>
    <row r="3" spans="2:9" s="203" customFormat="1" x14ac:dyDescent="0.25">
      <c r="B3" s="206" t="s">
        <v>2</v>
      </c>
      <c r="C3" s="207"/>
      <c r="D3" s="208"/>
      <c r="E3" s="209"/>
      <c r="F3" s="209"/>
      <c r="G3" s="209"/>
      <c r="H3" s="210"/>
      <c r="I3" s="204"/>
    </row>
    <row r="4" spans="2:9" s="203" customFormat="1" x14ac:dyDescent="0.25">
      <c r="B4" s="206" t="s">
        <v>3</v>
      </c>
      <c r="C4" s="207"/>
      <c r="D4" s="211"/>
      <c r="E4" s="207"/>
      <c r="F4" s="207"/>
      <c r="G4" s="207"/>
      <c r="H4" s="212"/>
      <c r="I4" s="204"/>
    </row>
    <row r="5" spans="2:9" s="203" customFormat="1" x14ac:dyDescent="0.25">
      <c r="B5" s="206" t="s">
        <v>746</v>
      </c>
      <c r="C5" s="213"/>
      <c r="D5" s="214"/>
      <c r="E5" s="213"/>
      <c r="F5" s="213"/>
      <c r="G5" s="213"/>
      <c r="H5" s="215"/>
      <c r="I5" s="204"/>
    </row>
    <row r="6" spans="2:9" s="203" customFormat="1" x14ac:dyDescent="0.25">
      <c r="B6" s="206"/>
      <c r="C6" s="213"/>
      <c r="D6" s="214"/>
      <c r="E6" s="213"/>
      <c r="F6" s="213"/>
      <c r="G6" s="213"/>
      <c r="H6" s="215"/>
      <c r="I6" s="204"/>
    </row>
    <row r="7" spans="2:9" s="203" customFormat="1" ht="35.1" customHeight="1" x14ac:dyDescent="0.25">
      <c r="B7" s="216" t="s">
        <v>4</v>
      </c>
      <c r="C7" s="216" t="s">
        <v>5</v>
      </c>
      <c r="D7" s="217" t="s">
        <v>6</v>
      </c>
      <c r="E7" s="218" t="s">
        <v>7</v>
      </c>
      <c r="F7" s="219" t="s">
        <v>8</v>
      </c>
      <c r="G7" s="219" t="s">
        <v>9</v>
      </c>
      <c r="H7" s="219" t="s">
        <v>10</v>
      </c>
      <c r="I7" s="204"/>
    </row>
    <row r="8" spans="2:9" s="203" customFormat="1" x14ac:dyDescent="0.25">
      <c r="B8" s="206" t="s">
        <v>11</v>
      </c>
      <c r="C8" s="220"/>
      <c r="D8" s="221"/>
      <c r="E8" s="222"/>
      <c r="F8" s="223"/>
      <c r="G8" s="223"/>
      <c r="H8" s="224"/>
      <c r="I8" s="204"/>
    </row>
    <row r="9" spans="2:9" s="203" customFormat="1" x14ac:dyDescent="0.25">
      <c r="B9" s="206" t="s">
        <v>12</v>
      </c>
      <c r="C9" s="220"/>
      <c r="D9" s="225"/>
      <c r="E9" s="222"/>
      <c r="F9" s="223"/>
      <c r="G9" s="223"/>
      <c r="H9" s="224"/>
      <c r="I9" s="204"/>
    </row>
    <row r="10" spans="2:9" s="203" customFormat="1" x14ac:dyDescent="0.25">
      <c r="B10" s="226" t="s">
        <v>13</v>
      </c>
      <c r="C10" s="220"/>
      <c r="D10" s="225"/>
      <c r="E10" s="222"/>
      <c r="F10" s="223"/>
      <c r="G10" s="223"/>
      <c r="H10" s="224"/>
      <c r="I10" s="204"/>
    </row>
    <row r="11" spans="2:9" s="203" customFormat="1" x14ac:dyDescent="0.25">
      <c r="B11" s="227" t="s">
        <v>17</v>
      </c>
      <c r="C11" s="227" t="s">
        <v>15</v>
      </c>
      <c r="D11" s="7">
        <v>4000</v>
      </c>
      <c r="E11" s="228">
        <v>40361.279999999999</v>
      </c>
      <c r="F11" s="8">
        <v>9.1199999999999992</v>
      </c>
      <c r="G11" s="229">
        <v>5.9700000000000006</v>
      </c>
      <c r="H11" s="224" t="s">
        <v>18</v>
      </c>
      <c r="I11" s="9"/>
    </row>
    <row r="12" spans="2:9" s="203" customFormat="1" x14ac:dyDescent="0.25">
      <c r="B12" s="227" t="s">
        <v>747</v>
      </c>
      <c r="C12" s="227" t="s">
        <v>30</v>
      </c>
      <c r="D12" s="7">
        <v>4000</v>
      </c>
      <c r="E12" s="228">
        <v>40058.410000000003</v>
      </c>
      <c r="F12" s="8">
        <v>9.0500000000000007</v>
      </c>
      <c r="G12" s="229">
        <v>5.58</v>
      </c>
      <c r="H12" s="224" t="s">
        <v>748</v>
      </c>
      <c r="I12" s="9"/>
    </row>
    <row r="13" spans="2:9" s="203" customFormat="1" x14ac:dyDescent="0.25">
      <c r="B13" s="227" t="s">
        <v>749</v>
      </c>
      <c r="C13" s="227" t="s">
        <v>15</v>
      </c>
      <c r="D13" s="7">
        <v>3000</v>
      </c>
      <c r="E13" s="228">
        <v>32514.47</v>
      </c>
      <c r="F13" s="8">
        <v>7.35</v>
      </c>
      <c r="G13" s="229">
        <v>5.62</v>
      </c>
      <c r="H13" s="224" t="s">
        <v>750</v>
      </c>
      <c r="I13" s="9"/>
    </row>
    <row r="14" spans="2:9" s="203" customFormat="1" x14ac:dyDescent="0.25">
      <c r="B14" s="227" t="s">
        <v>14</v>
      </c>
      <c r="C14" s="227" t="s">
        <v>15</v>
      </c>
      <c r="D14" s="7">
        <v>3000</v>
      </c>
      <c r="E14" s="228">
        <v>31310.75</v>
      </c>
      <c r="F14" s="8">
        <v>7.08</v>
      </c>
      <c r="G14" s="229">
        <v>6.0249999999999995</v>
      </c>
      <c r="H14" s="224" t="s">
        <v>16</v>
      </c>
      <c r="I14" s="9"/>
    </row>
    <row r="15" spans="2:9" s="203" customFormat="1" x14ac:dyDescent="0.25">
      <c r="B15" s="227" t="s">
        <v>19</v>
      </c>
      <c r="C15" s="227" t="s">
        <v>15</v>
      </c>
      <c r="D15" s="7">
        <v>1750</v>
      </c>
      <c r="E15" s="228">
        <v>17523.02</v>
      </c>
      <c r="F15" s="8">
        <v>3.96</v>
      </c>
      <c r="G15" s="229">
        <v>6.0500000000000007</v>
      </c>
      <c r="H15" s="224" t="s">
        <v>20</v>
      </c>
      <c r="I15" s="9"/>
    </row>
    <row r="16" spans="2:9" s="203" customFormat="1" x14ac:dyDescent="0.25">
      <c r="B16" s="227" t="s">
        <v>40</v>
      </c>
      <c r="C16" s="227" t="s">
        <v>15</v>
      </c>
      <c r="D16" s="7">
        <v>1500</v>
      </c>
      <c r="E16" s="228">
        <v>16308.04</v>
      </c>
      <c r="F16" s="8">
        <v>3.69</v>
      </c>
      <c r="G16" s="229">
        <v>5.21</v>
      </c>
      <c r="H16" s="224" t="s">
        <v>41</v>
      </c>
      <c r="I16" s="9"/>
    </row>
    <row r="17" spans="2:9" s="203" customFormat="1" x14ac:dyDescent="0.25">
      <c r="B17" s="227" t="s">
        <v>25</v>
      </c>
      <c r="C17" s="227" t="s">
        <v>15</v>
      </c>
      <c r="D17" s="7">
        <v>1250</v>
      </c>
      <c r="E17" s="228">
        <v>12556.12</v>
      </c>
      <c r="F17" s="8">
        <v>2.84</v>
      </c>
      <c r="G17" s="229">
        <v>6.0500000000000007</v>
      </c>
      <c r="H17" s="224" t="s">
        <v>26</v>
      </c>
      <c r="I17" s="9"/>
    </row>
    <row r="18" spans="2:9" s="203" customFormat="1" x14ac:dyDescent="0.25">
      <c r="B18" s="227" t="s">
        <v>751</v>
      </c>
      <c r="C18" s="227" t="s">
        <v>237</v>
      </c>
      <c r="D18" s="7">
        <v>1150</v>
      </c>
      <c r="E18" s="228">
        <v>11512.95</v>
      </c>
      <c r="F18" s="8">
        <v>2.6</v>
      </c>
      <c r="G18" s="229">
        <v>5.5881999999999996</v>
      </c>
      <c r="H18" s="224" t="s">
        <v>752</v>
      </c>
      <c r="I18" s="9"/>
    </row>
    <row r="19" spans="2:9" s="203" customFormat="1" x14ac:dyDescent="0.25">
      <c r="B19" s="227" t="s">
        <v>27</v>
      </c>
      <c r="C19" s="227" t="s">
        <v>15</v>
      </c>
      <c r="D19" s="7">
        <v>1000</v>
      </c>
      <c r="E19" s="228">
        <v>11173.44</v>
      </c>
      <c r="F19" s="8">
        <v>2.5299999999999998</v>
      </c>
      <c r="G19" s="229">
        <v>6.3</v>
      </c>
      <c r="H19" s="224" t="s">
        <v>28</v>
      </c>
      <c r="I19" s="9"/>
    </row>
    <row r="20" spans="2:9" s="203" customFormat="1" x14ac:dyDescent="0.25">
      <c r="B20" s="227" t="s">
        <v>29</v>
      </c>
      <c r="C20" s="227" t="s">
        <v>30</v>
      </c>
      <c r="D20" s="7">
        <v>1000</v>
      </c>
      <c r="E20" s="228">
        <v>11109.81</v>
      </c>
      <c r="F20" s="8">
        <v>2.5099999999999998</v>
      </c>
      <c r="G20" s="229">
        <v>6.3</v>
      </c>
      <c r="H20" s="224" t="s">
        <v>31</v>
      </c>
      <c r="I20" s="9"/>
    </row>
    <row r="21" spans="2:9" s="203" customFormat="1" x14ac:dyDescent="0.25">
      <c r="B21" s="227" t="s">
        <v>32</v>
      </c>
      <c r="C21" s="227" t="s">
        <v>15</v>
      </c>
      <c r="D21" s="7">
        <v>1000</v>
      </c>
      <c r="E21" s="228">
        <v>10500.74</v>
      </c>
      <c r="F21" s="8">
        <v>2.37</v>
      </c>
      <c r="G21" s="229">
        <v>6.5747999999999998</v>
      </c>
      <c r="H21" s="224" t="s">
        <v>33</v>
      </c>
      <c r="I21" s="9"/>
    </row>
    <row r="22" spans="2:9" s="203" customFormat="1" x14ac:dyDescent="0.25">
      <c r="B22" s="227" t="s">
        <v>753</v>
      </c>
      <c r="C22" s="227" t="s">
        <v>15</v>
      </c>
      <c r="D22" s="7">
        <v>1000</v>
      </c>
      <c r="E22" s="228">
        <v>10006.36</v>
      </c>
      <c r="F22" s="8">
        <v>2.2599999999999998</v>
      </c>
      <c r="G22" s="229">
        <v>6.1677999999999997</v>
      </c>
      <c r="H22" s="224" t="s">
        <v>754</v>
      </c>
      <c r="I22" s="9"/>
    </row>
    <row r="23" spans="2:9" s="203" customFormat="1" x14ac:dyDescent="0.25">
      <c r="B23" s="227" t="s">
        <v>34</v>
      </c>
      <c r="C23" s="227" t="s">
        <v>15</v>
      </c>
      <c r="D23" s="7">
        <v>850</v>
      </c>
      <c r="E23" s="228">
        <v>9351.34</v>
      </c>
      <c r="F23" s="8">
        <v>2.11</v>
      </c>
      <c r="G23" s="229">
        <v>6.2499000000000002</v>
      </c>
      <c r="H23" s="224" t="s">
        <v>35</v>
      </c>
      <c r="I23" s="9"/>
    </row>
    <row r="24" spans="2:9" s="203" customFormat="1" x14ac:dyDescent="0.25">
      <c r="B24" s="227" t="s">
        <v>21</v>
      </c>
      <c r="C24" s="227" t="s">
        <v>15</v>
      </c>
      <c r="D24" s="7">
        <v>750</v>
      </c>
      <c r="E24" s="228">
        <v>8061.99</v>
      </c>
      <c r="F24" s="8">
        <v>1.82</v>
      </c>
      <c r="G24" s="229">
        <v>4.8849999999999998</v>
      </c>
      <c r="H24" s="224" t="s">
        <v>22</v>
      </c>
      <c r="I24" s="9"/>
    </row>
    <row r="25" spans="2:9" s="203" customFormat="1" x14ac:dyDescent="0.25">
      <c r="B25" s="227" t="s">
        <v>755</v>
      </c>
      <c r="C25" s="227" t="s">
        <v>15</v>
      </c>
      <c r="D25" s="7">
        <v>750</v>
      </c>
      <c r="E25" s="228">
        <v>7700.68</v>
      </c>
      <c r="F25" s="8">
        <v>1.74</v>
      </c>
      <c r="G25" s="229">
        <v>6.19</v>
      </c>
      <c r="H25" s="224" t="s">
        <v>756</v>
      </c>
      <c r="I25" s="9"/>
    </row>
    <row r="26" spans="2:9" s="203" customFormat="1" x14ac:dyDescent="0.25">
      <c r="B26" s="227" t="s">
        <v>36</v>
      </c>
      <c r="C26" s="227" t="s">
        <v>15</v>
      </c>
      <c r="D26" s="7">
        <v>600</v>
      </c>
      <c r="E26" s="228">
        <v>6071.27</v>
      </c>
      <c r="F26" s="8">
        <v>1.37</v>
      </c>
      <c r="G26" s="229">
        <v>5.1000000000000005</v>
      </c>
      <c r="H26" s="224" t="s">
        <v>37</v>
      </c>
      <c r="I26" s="9"/>
    </row>
    <row r="27" spans="2:9" s="203" customFormat="1" x14ac:dyDescent="0.25">
      <c r="B27" s="227" t="s">
        <v>608</v>
      </c>
      <c r="C27" s="227" t="s">
        <v>15</v>
      </c>
      <c r="D27" s="7">
        <v>500</v>
      </c>
      <c r="E27" s="228">
        <v>5467.7</v>
      </c>
      <c r="F27" s="8">
        <v>1.24</v>
      </c>
      <c r="G27" s="229">
        <v>6.32</v>
      </c>
      <c r="H27" s="224" t="s">
        <v>609</v>
      </c>
      <c r="I27" s="9"/>
    </row>
    <row r="28" spans="2:9" s="203" customFormat="1" x14ac:dyDescent="0.25">
      <c r="B28" s="227" t="s">
        <v>553</v>
      </c>
      <c r="C28" s="227" t="s">
        <v>15</v>
      </c>
      <c r="D28" s="7">
        <v>500</v>
      </c>
      <c r="E28" s="228">
        <v>5407.52</v>
      </c>
      <c r="F28" s="8">
        <v>1.22</v>
      </c>
      <c r="G28" s="229">
        <v>6.3149999999999995</v>
      </c>
      <c r="H28" s="224" t="s">
        <v>554</v>
      </c>
      <c r="I28" s="9"/>
    </row>
    <row r="29" spans="2:9" s="203" customFormat="1" x14ac:dyDescent="0.25">
      <c r="B29" s="227" t="s">
        <v>42</v>
      </c>
      <c r="C29" s="227" t="s">
        <v>15</v>
      </c>
      <c r="D29" s="7">
        <v>400</v>
      </c>
      <c r="E29" s="228">
        <v>4375.8599999999997</v>
      </c>
      <c r="F29" s="8">
        <v>0.99</v>
      </c>
      <c r="G29" s="229">
        <v>5.1449999999999996</v>
      </c>
      <c r="H29" s="224" t="s">
        <v>43</v>
      </c>
      <c r="I29" s="9"/>
    </row>
    <row r="30" spans="2:9" s="203" customFormat="1" x14ac:dyDescent="0.25">
      <c r="B30" s="227" t="s">
        <v>757</v>
      </c>
      <c r="C30" s="227" t="s">
        <v>15</v>
      </c>
      <c r="D30" s="7">
        <v>350</v>
      </c>
      <c r="E30" s="228">
        <v>3999.38</v>
      </c>
      <c r="F30" s="8">
        <v>0.9</v>
      </c>
      <c r="G30" s="229">
        <v>5.92</v>
      </c>
      <c r="H30" s="224" t="s">
        <v>758</v>
      </c>
      <c r="I30" s="9"/>
    </row>
    <row r="31" spans="2:9" s="203" customFormat="1" x14ac:dyDescent="0.25">
      <c r="B31" s="227" t="s">
        <v>44</v>
      </c>
      <c r="C31" s="227" t="s">
        <v>15</v>
      </c>
      <c r="D31" s="7">
        <v>300</v>
      </c>
      <c r="E31" s="228">
        <v>3019.24</v>
      </c>
      <c r="F31" s="8">
        <v>0.68</v>
      </c>
      <c r="G31" s="229">
        <v>5.8800000000000008</v>
      </c>
      <c r="H31" s="224" t="s">
        <v>45</v>
      </c>
      <c r="I31" s="9"/>
    </row>
    <row r="32" spans="2:9" s="203" customFormat="1" x14ac:dyDescent="0.25">
      <c r="B32" s="227" t="s">
        <v>48</v>
      </c>
      <c r="C32" s="227" t="s">
        <v>15</v>
      </c>
      <c r="D32" s="7">
        <v>250</v>
      </c>
      <c r="E32" s="228">
        <v>2821.02</v>
      </c>
      <c r="F32" s="8">
        <v>0.64</v>
      </c>
      <c r="G32" s="229">
        <v>5.2549999999999999</v>
      </c>
      <c r="H32" s="224" t="s">
        <v>49</v>
      </c>
      <c r="I32" s="9"/>
    </row>
    <row r="33" spans="2:9" s="203" customFormat="1" x14ac:dyDescent="0.25">
      <c r="B33" s="227" t="s">
        <v>759</v>
      </c>
      <c r="C33" s="227" t="s">
        <v>15</v>
      </c>
      <c r="D33" s="7">
        <v>250</v>
      </c>
      <c r="E33" s="228">
        <v>2724.71</v>
      </c>
      <c r="F33" s="8">
        <v>0.62</v>
      </c>
      <c r="G33" s="229">
        <v>5.3048999999999999</v>
      </c>
      <c r="H33" s="224" t="s">
        <v>760</v>
      </c>
      <c r="I33" s="9"/>
    </row>
    <row r="34" spans="2:9" s="203" customFormat="1" x14ac:dyDescent="0.25">
      <c r="B34" s="227" t="s">
        <v>50</v>
      </c>
      <c r="C34" s="227" t="s">
        <v>15</v>
      </c>
      <c r="D34" s="7">
        <v>250</v>
      </c>
      <c r="E34" s="228">
        <v>2476.06</v>
      </c>
      <c r="F34" s="8">
        <v>0.56000000000000005</v>
      </c>
      <c r="G34" s="229">
        <v>5.75</v>
      </c>
      <c r="H34" s="224" t="s">
        <v>51</v>
      </c>
      <c r="I34" s="9"/>
    </row>
    <row r="35" spans="2:9" s="203" customFormat="1" x14ac:dyDescent="0.25">
      <c r="B35" s="227" t="s">
        <v>52</v>
      </c>
      <c r="C35" s="227" t="s">
        <v>15</v>
      </c>
      <c r="D35" s="7">
        <v>100</v>
      </c>
      <c r="E35" s="228">
        <v>1123.8800000000001</v>
      </c>
      <c r="F35" s="8">
        <v>0.25</v>
      </c>
      <c r="G35" s="229">
        <v>5.0249999999999995</v>
      </c>
      <c r="H35" s="224" t="s">
        <v>53</v>
      </c>
      <c r="I35" s="9"/>
    </row>
    <row r="36" spans="2:9" s="203" customFormat="1" x14ac:dyDescent="0.25">
      <c r="B36" s="227" t="s">
        <v>54</v>
      </c>
      <c r="C36" s="227" t="s">
        <v>15</v>
      </c>
      <c r="D36" s="7">
        <v>100</v>
      </c>
      <c r="E36" s="228">
        <v>1078.03</v>
      </c>
      <c r="F36" s="8">
        <v>0.24</v>
      </c>
      <c r="G36" s="229">
        <v>6.3449999999999989</v>
      </c>
      <c r="H36" s="224" t="s">
        <v>55</v>
      </c>
      <c r="I36" s="9"/>
    </row>
    <row r="37" spans="2:9" s="203" customFormat="1" x14ac:dyDescent="0.25">
      <c r="B37" s="227" t="s">
        <v>58</v>
      </c>
      <c r="C37" s="227" t="s">
        <v>15</v>
      </c>
      <c r="D37" s="7">
        <v>70</v>
      </c>
      <c r="E37" s="228">
        <v>786.53</v>
      </c>
      <c r="F37" s="8">
        <v>0.18</v>
      </c>
      <c r="G37" s="229">
        <v>4.88</v>
      </c>
      <c r="H37" s="224" t="s">
        <v>59</v>
      </c>
      <c r="I37" s="9"/>
    </row>
    <row r="38" spans="2:9" s="203" customFormat="1" x14ac:dyDescent="0.25">
      <c r="B38" s="227" t="s">
        <v>60</v>
      </c>
      <c r="C38" s="227" t="s">
        <v>15</v>
      </c>
      <c r="D38" s="7">
        <v>50</v>
      </c>
      <c r="E38" s="228">
        <v>551.76</v>
      </c>
      <c r="F38" s="8">
        <v>0.12</v>
      </c>
      <c r="G38" s="229">
        <v>5.1449999999999996</v>
      </c>
      <c r="H38" s="224" t="s">
        <v>61</v>
      </c>
      <c r="I38" s="9"/>
    </row>
    <row r="39" spans="2:9" s="203" customFormat="1" x14ac:dyDescent="0.25">
      <c r="B39" s="227" t="s">
        <v>62</v>
      </c>
      <c r="C39" s="227" t="s">
        <v>30</v>
      </c>
      <c r="D39" s="7">
        <v>50</v>
      </c>
      <c r="E39" s="228">
        <v>532.97</v>
      </c>
      <c r="F39" s="8">
        <v>0.12</v>
      </c>
      <c r="G39" s="229">
        <v>4.1249000000000002</v>
      </c>
      <c r="H39" s="224" t="s">
        <v>63</v>
      </c>
      <c r="I39" s="9"/>
    </row>
    <row r="40" spans="2:9" s="203" customFormat="1" x14ac:dyDescent="0.25">
      <c r="B40" s="227" t="s">
        <v>64</v>
      </c>
      <c r="C40" s="227" t="s">
        <v>15</v>
      </c>
      <c r="D40" s="7">
        <v>50</v>
      </c>
      <c r="E40" s="228">
        <v>545.71</v>
      </c>
      <c r="F40" s="8">
        <v>0.12</v>
      </c>
      <c r="G40" s="229">
        <v>5.1051000000000002</v>
      </c>
      <c r="H40" s="224" t="s">
        <v>65</v>
      </c>
      <c r="I40" s="9"/>
    </row>
    <row r="41" spans="2:9" s="203" customFormat="1" x14ac:dyDescent="0.25">
      <c r="B41" s="227" t="s">
        <v>67</v>
      </c>
      <c r="C41" s="227" t="s">
        <v>15</v>
      </c>
      <c r="D41" s="7">
        <v>35</v>
      </c>
      <c r="E41" s="228">
        <v>376.9</v>
      </c>
      <c r="F41" s="8">
        <v>0.09</v>
      </c>
      <c r="G41" s="229">
        <v>4.8849999999999998</v>
      </c>
      <c r="H41" s="224" t="s">
        <v>68</v>
      </c>
      <c r="I41" s="9"/>
    </row>
    <row r="42" spans="2:9" s="203" customFormat="1" x14ac:dyDescent="0.25">
      <c r="B42" s="227" t="s">
        <v>56</v>
      </c>
      <c r="C42" s="227" t="s">
        <v>15</v>
      </c>
      <c r="D42" s="7">
        <v>25</v>
      </c>
      <c r="E42" s="228">
        <v>270.49</v>
      </c>
      <c r="F42" s="8">
        <v>0.06</v>
      </c>
      <c r="G42" s="229">
        <v>5.4700000000000006</v>
      </c>
      <c r="H42" s="224" t="s">
        <v>57</v>
      </c>
      <c r="I42" s="9"/>
    </row>
    <row r="43" spans="2:9" s="203" customFormat="1" x14ac:dyDescent="0.25">
      <c r="B43" s="227" t="s">
        <v>69</v>
      </c>
      <c r="C43" s="227" t="s">
        <v>15</v>
      </c>
      <c r="D43" s="7">
        <v>15</v>
      </c>
      <c r="E43" s="228">
        <v>155.71</v>
      </c>
      <c r="F43" s="8">
        <v>0.04</v>
      </c>
      <c r="G43" s="229">
        <v>4.915</v>
      </c>
      <c r="H43" s="224" t="s">
        <v>70</v>
      </c>
      <c r="I43" s="9"/>
    </row>
    <row r="44" spans="2:9" s="203" customFormat="1" x14ac:dyDescent="0.25">
      <c r="B44" s="227" t="s">
        <v>71</v>
      </c>
      <c r="C44" s="227" t="s">
        <v>15</v>
      </c>
      <c r="D44" s="7">
        <v>10</v>
      </c>
      <c r="E44" s="228">
        <v>112.34</v>
      </c>
      <c r="F44" s="8">
        <v>0.03</v>
      </c>
      <c r="G44" s="229">
        <v>4.87</v>
      </c>
      <c r="H44" s="224" t="s">
        <v>72</v>
      </c>
      <c r="I44" s="9"/>
    </row>
    <row r="45" spans="2:9" s="203" customFormat="1" x14ac:dyDescent="0.25">
      <c r="B45" s="227" t="s">
        <v>73</v>
      </c>
      <c r="C45" s="227" t="s">
        <v>15</v>
      </c>
      <c r="D45" s="7">
        <v>7</v>
      </c>
      <c r="E45" s="228">
        <v>75.930000000000007</v>
      </c>
      <c r="F45" s="8">
        <v>0.02</v>
      </c>
      <c r="G45" s="229">
        <v>3.9201000000000001</v>
      </c>
      <c r="H45" s="224" t="s">
        <v>74</v>
      </c>
      <c r="I45" s="9"/>
    </row>
    <row r="46" spans="2:9" s="203" customFormat="1" x14ac:dyDescent="0.25">
      <c r="B46" s="227" t="s">
        <v>46</v>
      </c>
      <c r="C46" s="227" t="s">
        <v>15</v>
      </c>
      <c r="D46" s="7">
        <v>5</v>
      </c>
      <c r="E46" s="228">
        <v>54.92</v>
      </c>
      <c r="F46" s="8">
        <v>0.01</v>
      </c>
      <c r="G46" s="229">
        <v>5.0650000000000004</v>
      </c>
      <c r="H46" s="224" t="s">
        <v>47</v>
      </c>
      <c r="I46" s="9"/>
    </row>
    <row r="47" spans="2:9" s="203" customFormat="1" x14ac:dyDescent="0.25">
      <c r="B47" s="227" t="s">
        <v>75</v>
      </c>
      <c r="C47" s="227" t="s">
        <v>15</v>
      </c>
      <c r="D47" s="7">
        <v>5</v>
      </c>
      <c r="E47" s="228">
        <v>56.19</v>
      </c>
      <c r="F47" s="8">
        <v>0.01</v>
      </c>
      <c r="G47" s="229">
        <v>4.8449999999999998</v>
      </c>
      <c r="H47" s="224" t="s">
        <v>76</v>
      </c>
      <c r="I47" s="9"/>
    </row>
    <row r="48" spans="2:9" s="203" customFormat="1" x14ac:dyDescent="0.25">
      <c r="B48" s="227" t="s">
        <v>77</v>
      </c>
      <c r="C48" s="227" t="s">
        <v>15</v>
      </c>
      <c r="D48" s="7">
        <v>1</v>
      </c>
      <c r="E48" s="228">
        <v>10.66</v>
      </c>
      <c r="F48" s="8">
        <v>0</v>
      </c>
      <c r="G48" s="229">
        <v>4.53</v>
      </c>
      <c r="H48" s="224" t="s">
        <v>78</v>
      </c>
      <c r="I48" s="9"/>
    </row>
    <row r="49" spans="2:9" s="203" customFormat="1" x14ac:dyDescent="0.25">
      <c r="B49" s="230" t="s">
        <v>79</v>
      </c>
      <c r="C49" s="230"/>
      <c r="D49" s="231"/>
      <c r="E49" s="232">
        <f>SUM(E11:E48)</f>
        <v>312144.18000000017</v>
      </c>
      <c r="F49" s="233">
        <f>SUM(F11:F48)</f>
        <v>70.540000000000049</v>
      </c>
      <c r="G49" s="234"/>
      <c r="H49" s="224"/>
      <c r="I49" s="204"/>
    </row>
    <row r="50" spans="2:9" s="203" customFormat="1" ht="15" hidden="1" customHeight="1" x14ac:dyDescent="0.25">
      <c r="B50" s="206" t="s">
        <v>80</v>
      </c>
      <c r="C50" s="227"/>
      <c r="D50" s="235"/>
      <c r="E50" s="236"/>
      <c r="F50" s="10"/>
      <c r="G50" s="10"/>
      <c r="H50" s="237"/>
      <c r="I50" s="204"/>
    </row>
    <row r="51" spans="2:9" s="203" customFormat="1" ht="15" hidden="1" customHeight="1" x14ac:dyDescent="0.25">
      <c r="B51" s="227"/>
      <c r="C51" s="227"/>
      <c r="D51" s="7"/>
      <c r="E51" s="228"/>
      <c r="F51" s="238"/>
      <c r="G51" s="238"/>
      <c r="H51" s="224"/>
      <c r="I51" s="204"/>
    </row>
    <row r="52" spans="2:9" s="203" customFormat="1" ht="15" hidden="1" customHeight="1" x14ac:dyDescent="0.25">
      <c r="B52" s="230" t="s">
        <v>79</v>
      </c>
      <c r="C52" s="239"/>
      <c r="D52" s="235"/>
      <c r="E52" s="232">
        <f>SUM(E51)</f>
        <v>0</v>
      </c>
      <c r="F52" s="233">
        <f>SUM(F51)</f>
        <v>0</v>
      </c>
      <c r="G52" s="234"/>
      <c r="H52" s="237"/>
      <c r="I52" s="204"/>
    </row>
    <row r="53" spans="2:9" s="203" customFormat="1" ht="15" hidden="1" customHeight="1" x14ac:dyDescent="0.25">
      <c r="B53" s="240" t="s">
        <v>81</v>
      </c>
      <c r="C53" s="230"/>
      <c r="D53" s="231"/>
      <c r="E53" s="241"/>
      <c r="F53" s="234"/>
      <c r="G53" s="234"/>
      <c r="H53" s="224"/>
      <c r="I53" s="204"/>
    </row>
    <row r="54" spans="2:9" s="203" customFormat="1" ht="15" hidden="1" customHeight="1" x14ac:dyDescent="0.25">
      <c r="B54" s="240" t="s">
        <v>82</v>
      </c>
      <c r="C54" s="230"/>
      <c r="D54" s="231"/>
      <c r="E54" s="241"/>
      <c r="F54" s="234"/>
      <c r="G54" s="234"/>
      <c r="H54" s="224"/>
      <c r="I54" s="204"/>
    </row>
    <row r="55" spans="2:9" s="203" customFormat="1" ht="15" hidden="1" customHeight="1" x14ac:dyDescent="0.25">
      <c r="B55" s="242"/>
      <c r="C55" s="242"/>
      <c r="D55" s="243"/>
      <c r="E55" s="244"/>
      <c r="F55" s="245"/>
      <c r="G55" s="245"/>
      <c r="H55" s="224"/>
      <c r="I55" s="204"/>
    </row>
    <row r="56" spans="2:9" s="203" customFormat="1" ht="15" hidden="1" customHeight="1" x14ac:dyDescent="0.25">
      <c r="B56" s="242"/>
      <c r="C56" s="242"/>
      <c r="D56" s="243"/>
      <c r="E56" s="244"/>
      <c r="F56" s="245"/>
      <c r="G56" s="245"/>
      <c r="H56" s="224"/>
      <c r="I56" s="204"/>
    </row>
    <row r="57" spans="2:9" s="203" customFormat="1" ht="15" hidden="1" customHeight="1" x14ac:dyDescent="0.25">
      <c r="B57" s="230" t="s">
        <v>79</v>
      </c>
      <c r="C57" s="230"/>
      <c r="D57" s="231"/>
      <c r="E57" s="232">
        <f>SUM(E55:E56)</f>
        <v>0</v>
      </c>
      <c r="F57" s="233">
        <f>SUM(F55:F56)</f>
        <v>0</v>
      </c>
      <c r="G57" s="234"/>
      <c r="H57" s="224"/>
      <c r="I57" s="204"/>
    </row>
    <row r="58" spans="2:9" s="203" customFormat="1" ht="15" hidden="1" customHeight="1" x14ac:dyDescent="0.25">
      <c r="B58" s="206" t="s">
        <v>83</v>
      </c>
      <c r="C58" s="220"/>
      <c r="D58" s="225"/>
      <c r="E58" s="222"/>
      <c r="F58" s="223"/>
      <c r="G58" s="223"/>
      <c r="H58" s="224"/>
      <c r="I58" s="204"/>
    </row>
    <row r="59" spans="2:9" s="203" customFormat="1" ht="15" hidden="1" customHeight="1" x14ac:dyDescent="0.25">
      <c r="B59" s="206" t="s">
        <v>84</v>
      </c>
      <c r="C59" s="220"/>
      <c r="D59" s="225"/>
      <c r="E59" s="222"/>
      <c r="F59" s="223"/>
      <c r="G59" s="223"/>
      <c r="H59" s="224"/>
      <c r="I59" s="204"/>
    </row>
    <row r="60" spans="2:9" s="203" customFormat="1" ht="15" hidden="1" customHeight="1" x14ac:dyDescent="0.25">
      <c r="B60" s="227"/>
      <c r="C60" s="227"/>
      <c r="D60" s="7"/>
      <c r="E60" s="228"/>
      <c r="F60" s="238"/>
      <c r="G60" s="238"/>
      <c r="H60" s="224"/>
      <c r="I60" s="204"/>
    </row>
    <row r="61" spans="2:9" s="203" customFormat="1" ht="15" hidden="1" customHeight="1" x14ac:dyDescent="0.25">
      <c r="B61" s="227"/>
      <c r="C61" s="227"/>
      <c r="D61" s="7"/>
      <c r="E61" s="228"/>
      <c r="F61" s="238"/>
      <c r="G61" s="238"/>
      <c r="H61" s="224"/>
      <c r="I61" s="204"/>
    </row>
    <row r="62" spans="2:9" s="203" customFormat="1" ht="15" hidden="1" customHeight="1" x14ac:dyDescent="0.25">
      <c r="B62" s="227"/>
      <c r="C62" s="227"/>
      <c r="D62" s="7"/>
      <c r="E62" s="228"/>
      <c r="F62" s="238"/>
      <c r="G62" s="238"/>
      <c r="H62" s="224"/>
      <c r="I62" s="204"/>
    </row>
    <row r="63" spans="2:9" s="203" customFormat="1" ht="15" hidden="1" customHeight="1" x14ac:dyDescent="0.25">
      <c r="B63" s="227"/>
      <c r="C63" s="227"/>
      <c r="D63" s="7"/>
      <c r="E63" s="228"/>
      <c r="F63" s="238"/>
      <c r="G63" s="238"/>
      <c r="H63" s="224"/>
      <c r="I63" s="204"/>
    </row>
    <row r="64" spans="2:9" s="246" customFormat="1" ht="15" hidden="1" customHeight="1" x14ac:dyDescent="0.25">
      <c r="B64" s="230" t="s">
        <v>79</v>
      </c>
      <c r="C64" s="230"/>
      <c r="D64" s="231"/>
      <c r="E64" s="232">
        <f>SUM(E60:E63)</f>
        <v>0</v>
      </c>
      <c r="F64" s="233">
        <f>SUM(F60:F63)</f>
        <v>0</v>
      </c>
      <c r="G64" s="234"/>
      <c r="H64" s="237"/>
      <c r="I64" s="204"/>
    </row>
    <row r="65" spans="2:9" s="246" customFormat="1" ht="15" hidden="1" customHeight="1" x14ac:dyDescent="0.25">
      <c r="B65" s="230" t="s">
        <v>85</v>
      </c>
      <c r="C65" s="230"/>
      <c r="D65" s="231"/>
      <c r="E65" s="241"/>
      <c r="F65" s="234"/>
      <c r="G65" s="234"/>
      <c r="H65" s="237"/>
      <c r="I65" s="204"/>
    </row>
    <row r="66" spans="2:9" s="246" customFormat="1" ht="15" hidden="1" customHeight="1" x14ac:dyDescent="0.25">
      <c r="B66" s="242"/>
      <c r="C66" s="242"/>
      <c r="D66" s="243"/>
      <c r="E66" s="244"/>
      <c r="F66" s="245"/>
      <c r="G66" s="245"/>
      <c r="H66" s="237"/>
      <c r="I66" s="204"/>
    </row>
    <row r="67" spans="2:9" s="246" customFormat="1" ht="15" hidden="1" customHeight="1" x14ac:dyDescent="0.25">
      <c r="B67" s="230" t="s">
        <v>79</v>
      </c>
      <c r="C67" s="230"/>
      <c r="D67" s="231"/>
      <c r="E67" s="232">
        <f>SUM(E66)</f>
        <v>0</v>
      </c>
      <c r="F67" s="233">
        <f>SUM(F66)</f>
        <v>0</v>
      </c>
      <c r="G67" s="234"/>
      <c r="H67" s="237"/>
      <c r="I67" s="204"/>
    </row>
    <row r="68" spans="2:9" s="246" customFormat="1" ht="15" hidden="1" customHeight="1" x14ac:dyDescent="0.25">
      <c r="B68" s="230" t="s">
        <v>83</v>
      </c>
      <c r="C68" s="230"/>
      <c r="D68" s="247"/>
      <c r="E68" s="11"/>
      <c r="F68" s="12"/>
      <c r="G68" s="12"/>
      <c r="H68" s="237"/>
      <c r="I68" s="204"/>
    </row>
    <row r="69" spans="2:9" s="246" customFormat="1" ht="15" hidden="1" customHeight="1" x14ac:dyDescent="0.25">
      <c r="B69" s="230" t="s">
        <v>84</v>
      </c>
      <c r="C69" s="230"/>
      <c r="D69" s="247"/>
      <c r="E69" s="11"/>
      <c r="F69" s="12"/>
      <c r="G69" s="12"/>
      <c r="H69" s="237"/>
      <c r="I69" s="204"/>
    </row>
    <row r="70" spans="2:9" s="246" customFormat="1" ht="15" hidden="1" customHeight="1" x14ac:dyDescent="0.25">
      <c r="B70" s="242"/>
      <c r="C70" s="242"/>
      <c r="D70" s="248"/>
      <c r="E70" s="13"/>
      <c r="F70" s="14"/>
      <c r="G70" s="14"/>
      <c r="H70" s="237"/>
      <c r="I70" s="204"/>
    </row>
    <row r="71" spans="2:9" s="246" customFormat="1" ht="15" hidden="1" customHeight="1" x14ac:dyDescent="0.25">
      <c r="B71" s="242"/>
      <c r="C71" s="242"/>
      <c r="D71" s="248"/>
      <c r="E71" s="13"/>
      <c r="F71" s="14"/>
      <c r="G71" s="14"/>
      <c r="H71" s="237"/>
      <c r="I71" s="204"/>
    </row>
    <row r="72" spans="2:9" s="246" customFormat="1" ht="15" hidden="1" customHeight="1" x14ac:dyDescent="0.25">
      <c r="B72" s="230" t="s">
        <v>79</v>
      </c>
      <c r="C72" s="230"/>
      <c r="D72" s="231"/>
      <c r="E72" s="15">
        <f>SUM(E70:E71)</f>
        <v>0</v>
      </c>
      <c r="F72" s="16">
        <f>SUM(F70:F71)</f>
        <v>0</v>
      </c>
      <c r="G72" s="12"/>
      <c r="H72" s="237"/>
      <c r="I72" s="204"/>
    </row>
    <row r="73" spans="2:9" s="246" customFormat="1" ht="15" hidden="1" customHeight="1" x14ac:dyDescent="0.25">
      <c r="B73" s="240" t="s">
        <v>86</v>
      </c>
      <c r="C73" s="230"/>
      <c r="D73" s="231"/>
      <c r="E73" s="11"/>
      <c r="F73" s="12"/>
      <c r="G73" s="12"/>
      <c r="H73" s="237"/>
      <c r="I73" s="204"/>
    </row>
    <row r="74" spans="2:9" s="246" customFormat="1" ht="15" hidden="1" customHeight="1" x14ac:dyDescent="0.25">
      <c r="B74" s="240" t="s">
        <v>87</v>
      </c>
      <c r="C74" s="230"/>
      <c r="D74" s="231"/>
      <c r="E74" s="11"/>
      <c r="F74" s="12"/>
      <c r="G74" s="12"/>
      <c r="H74" s="237"/>
      <c r="I74" s="204"/>
    </row>
    <row r="75" spans="2:9" s="246" customFormat="1" ht="15" hidden="1" customHeight="1" x14ac:dyDescent="0.25">
      <c r="B75" s="249"/>
      <c r="C75" s="249"/>
      <c r="D75" s="17"/>
      <c r="E75" s="250"/>
      <c r="F75" s="251"/>
      <c r="G75" s="252"/>
      <c r="H75" s="237"/>
      <c r="I75" s="253"/>
    </row>
    <row r="76" spans="2:9" s="246" customFormat="1" ht="15" hidden="1" customHeight="1" x14ac:dyDescent="0.25">
      <c r="B76" s="249"/>
      <c r="C76" s="249"/>
      <c r="D76" s="17"/>
      <c r="E76" s="250"/>
      <c r="F76" s="251"/>
      <c r="G76" s="250"/>
      <c r="H76" s="237"/>
      <c r="I76" s="253"/>
    </row>
    <row r="77" spans="2:9" s="246" customFormat="1" ht="15" hidden="1" customHeight="1" x14ac:dyDescent="0.25">
      <c r="B77" s="249"/>
      <c r="C77" s="249"/>
      <c r="D77" s="17"/>
      <c r="E77" s="250"/>
      <c r="F77" s="251"/>
      <c r="G77" s="250"/>
      <c r="H77" s="237"/>
      <c r="I77" s="253"/>
    </row>
    <row r="78" spans="2:9" s="246" customFormat="1" ht="15" hidden="1" customHeight="1" x14ac:dyDescent="0.25">
      <c r="B78" s="249"/>
      <c r="C78" s="249"/>
      <c r="D78" s="17"/>
      <c r="E78" s="250"/>
      <c r="F78" s="251"/>
      <c r="G78" s="250"/>
      <c r="H78" s="237"/>
      <c r="I78" s="253"/>
    </row>
    <row r="79" spans="2:9" s="246" customFormat="1" ht="15" hidden="1" customHeight="1" x14ac:dyDescent="0.25">
      <c r="B79" s="249"/>
      <c r="C79" s="249"/>
      <c r="D79" s="17"/>
      <c r="E79" s="250"/>
      <c r="F79" s="251"/>
      <c r="G79" s="250"/>
      <c r="H79" s="237"/>
      <c r="I79" s="253"/>
    </row>
    <row r="80" spans="2:9" s="246" customFormat="1" ht="15" hidden="1" customHeight="1" x14ac:dyDescent="0.25">
      <c r="B80" s="249"/>
      <c r="C80" s="249"/>
      <c r="D80" s="17"/>
      <c r="E80" s="250"/>
      <c r="F80" s="251"/>
      <c r="G80" s="250"/>
      <c r="H80" s="237"/>
      <c r="I80" s="253"/>
    </row>
    <row r="81" spans="2:9" s="246" customFormat="1" ht="15" hidden="1" customHeight="1" x14ac:dyDescent="0.25">
      <c r="B81" s="249"/>
      <c r="C81" s="249"/>
      <c r="D81" s="17"/>
      <c r="E81" s="250"/>
      <c r="F81" s="251"/>
      <c r="G81" s="250"/>
      <c r="H81" s="237"/>
      <c r="I81" s="253"/>
    </row>
    <row r="82" spans="2:9" s="246" customFormat="1" ht="15" hidden="1" customHeight="1" x14ac:dyDescent="0.25">
      <c r="B82" s="230" t="s">
        <v>79</v>
      </c>
      <c r="C82" s="230"/>
      <c r="D82" s="18"/>
      <c r="E82" s="232">
        <f>SUM(E75:E81)</f>
        <v>0</v>
      </c>
      <c r="F82" s="233">
        <f>SUM(F75:F81)</f>
        <v>0</v>
      </c>
      <c r="G82" s="241"/>
      <c r="H82" s="224"/>
      <c r="I82" s="204"/>
    </row>
    <row r="83" spans="2:9" s="246" customFormat="1" ht="15" hidden="1" customHeight="1" x14ac:dyDescent="0.25">
      <c r="B83" s="230" t="s">
        <v>88</v>
      </c>
      <c r="C83" s="230"/>
      <c r="D83" s="18"/>
      <c r="E83" s="241"/>
      <c r="F83" s="234"/>
      <c r="G83" s="241"/>
      <c r="H83" s="224"/>
      <c r="I83" s="204"/>
    </row>
    <row r="84" spans="2:9" s="246" customFormat="1" ht="15" hidden="1" customHeight="1" x14ac:dyDescent="0.25">
      <c r="B84" s="242"/>
      <c r="C84" s="242"/>
      <c r="D84" s="254"/>
      <c r="E84" s="244"/>
      <c r="F84" s="245"/>
      <c r="G84" s="244"/>
      <c r="H84" s="224"/>
      <c r="I84" s="204"/>
    </row>
    <row r="85" spans="2:9" s="246" customFormat="1" ht="15" hidden="1" customHeight="1" x14ac:dyDescent="0.25">
      <c r="B85" s="242"/>
      <c r="C85" s="242"/>
      <c r="D85" s="254"/>
      <c r="E85" s="244"/>
      <c r="F85" s="245"/>
      <c r="G85" s="244"/>
      <c r="H85" s="224"/>
      <c r="I85" s="204"/>
    </row>
    <row r="86" spans="2:9" s="246" customFormat="1" ht="15" hidden="1" customHeight="1" x14ac:dyDescent="0.25">
      <c r="B86" s="230"/>
      <c r="C86" s="230"/>
      <c r="D86" s="18"/>
      <c r="E86" s="232">
        <f>SUM(E84:E85)</f>
        <v>0</v>
      </c>
      <c r="F86" s="233">
        <f>SUM(F84:F85)</f>
        <v>0</v>
      </c>
      <c r="G86" s="241"/>
      <c r="H86" s="224"/>
      <c r="I86" s="204"/>
    </row>
    <row r="87" spans="2:9" s="246" customFormat="1" ht="15" customHeight="1" x14ac:dyDescent="0.25">
      <c r="B87" s="230" t="s">
        <v>81</v>
      </c>
      <c r="C87" s="230"/>
      <c r="D87" s="18"/>
      <c r="E87" s="241"/>
      <c r="F87" s="234"/>
      <c r="G87" s="241"/>
      <c r="H87" s="224"/>
      <c r="I87" s="204"/>
    </row>
    <row r="88" spans="2:9" s="246" customFormat="1" ht="15" customHeight="1" x14ac:dyDescent="0.25">
      <c r="B88" s="230" t="s">
        <v>82</v>
      </c>
      <c r="C88" s="230"/>
      <c r="D88" s="18"/>
      <c r="E88" s="241"/>
      <c r="F88" s="234"/>
      <c r="G88" s="241"/>
      <c r="H88" s="224"/>
      <c r="I88" s="204"/>
    </row>
    <row r="89" spans="2:9" s="246" customFormat="1" ht="15" customHeight="1" x14ac:dyDescent="0.25">
      <c r="B89" s="242" t="s">
        <v>761</v>
      </c>
      <c r="C89" s="242" t="s">
        <v>90</v>
      </c>
      <c r="D89" s="254">
        <v>60000000</v>
      </c>
      <c r="E89" s="244">
        <v>60281.95</v>
      </c>
      <c r="F89" s="245">
        <v>13.62</v>
      </c>
      <c r="G89" s="244">
        <v>6.0391999999999992</v>
      </c>
      <c r="H89" s="224" t="s">
        <v>92</v>
      </c>
      <c r="I89" s="204"/>
    </row>
    <row r="90" spans="2:9" s="246" customFormat="1" ht="15" customHeight="1" x14ac:dyDescent="0.25">
      <c r="B90" s="242" t="s">
        <v>89</v>
      </c>
      <c r="C90" s="242" t="s">
        <v>90</v>
      </c>
      <c r="D90" s="254">
        <v>54000000</v>
      </c>
      <c r="E90" s="244">
        <v>54523.59</v>
      </c>
      <c r="F90" s="245">
        <v>12.32</v>
      </c>
      <c r="G90" s="244">
        <v>5.9630999999999998</v>
      </c>
      <c r="H90" s="224" t="s">
        <v>91</v>
      </c>
      <c r="I90" s="204"/>
    </row>
    <row r="91" spans="2:9" s="246" customFormat="1" ht="15" customHeight="1" x14ac:dyDescent="0.25">
      <c r="B91" s="242" t="s">
        <v>95</v>
      </c>
      <c r="C91" s="242" t="s">
        <v>90</v>
      </c>
      <c r="D91" s="254">
        <v>10000000</v>
      </c>
      <c r="E91" s="244">
        <v>10410.530000000001</v>
      </c>
      <c r="F91" s="245">
        <v>2.35</v>
      </c>
      <c r="G91" s="244">
        <v>6.3061999999999996</v>
      </c>
      <c r="H91" s="224" t="s">
        <v>96</v>
      </c>
      <c r="I91" s="204"/>
    </row>
    <row r="92" spans="2:9" s="246" customFormat="1" ht="15" customHeight="1" x14ac:dyDescent="0.25">
      <c r="B92" s="242" t="s">
        <v>97</v>
      </c>
      <c r="C92" s="242" t="s">
        <v>90</v>
      </c>
      <c r="D92" s="254">
        <v>500000</v>
      </c>
      <c r="E92" s="244">
        <v>531.07000000000005</v>
      </c>
      <c r="F92" s="245">
        <v>0.12</v>
      </c>
      <c r="G92" s="244">
        <v>5.1113999999999997</v>
      </c>
      <c r="H92" s="224" t="s">
        <v>98</v>
      </c>
      <c r="I92" s="204"/>
    </row>
    <row r="93" spans="2:9" s="246" customFormat="1" ht="15" customHeight="1" x14ac:dyDescent="0.25">
      <c r="B93" s="230" t="s">
        <v>79</v>
      </c>
      <c r="C93" s="230"/>
      <c r="D93" s="18"/>
      <c r="E93" s="233">
        <f>SUM(E89:E92)</f>
        <v>125747.14</v>
      </c>
      <c r="F93" s="233">
        <f>SUM(F89:F92)</f>
        <v>28.41</v>
      </c>
      <c r="G93" s="241"/>
      <c r="H93" s="224"/>
      <c r="I93" s="204"/>
    </row>
    <row r="94" spans="2:9" s="246" customFormat="1" ht="15" customHeight="1" x14ac:dyDescent="0.25">
      <c r="B94" s="230"/>
      <c r="C94" s="230"/>
      <c r="D94" s="18"/>
      <c r="E94" s="241"/>
      <c r="F94" s="234"/>
      <c r="G94" s="241"/>
      <c r="H94" s="224"/>
      <c r="I94" s="204"/>
    </row>
    <row r="95" spans="2:9" s="203" customFormat="1" x14ac:dyDescent="0.25">
      <c r="B95" s="230" t="s">
        <v>100</v>
      </c>
      <c r="C95" s="242"/>
      <c r="D95" s="243"/>
      <c r="E95" s="244"/>
      <c r="F95" s="251"/>
      <c r="G95" s="245"/>
      <c r="H95" s="224"/>
      <c r="I95" s="204"/>
    </row>
    <row r="96" spans="2:9" s="203" customFormat="1" x14ac:dyDescent="0.25">
      <c r="B96" s="230" t="s">
        <v>101</v>
      </c>
      <c r="C96" s="242"/>
      <c r="D96" s="243"/>
      <c r="E96" s="244">
        <v>14780.77</v>
      </c>
      <c r="F96" s="255">
        <v>3.34</v>
      </c>
      <c r="G96" s="238"/>
      <c r="H96" s="224"/>
      <c r="I96" s="9"/>
    </row>
    <row r="97" spans="2:9" s="203" customFormat="1" x14ac:dyDescent="0.25">
      <c r="B97" s="230" t="s">
        <v>102</v>
      </c>
      <c r="C97" s="242"/>
      <c r="D97" s="256"/>
      <c r="E97" s="257">
        <v>-10165.33</v>
      </c>
      <c r="F97" s="255">
        <v>-2.29</v>
      </c>
      <c r="G97" s="238"/>
      <c r="H97" s="224"/>
      <c r="I97" s="9"/>
    </row>
    <row r="98" spans="2:9" s="246" customFormat="1" x14ac:dyDescent="0.25">
      <c r="B98" s="258" t="s">
        <v>103</v>
      </c>
      <c r="C98" s="258"/>
      <c r="D98" s="259"/>
      <c r="E98" s="260">
        <f>+SUM(E96:E97)+E64+E49+E57+E52+E67+E82+E72+E86+E93</f>
        <v>442506.76000000018</v>
      </c>
      <c r="F98" s="260">
        <f>+SUM(F96:F97)+F64+F49+F57+F52+F67+F82+F72+F86+F93</f>
        <v>100.00000000000004</v>
      </c>
      <c r="G98" s="262"/>
      <c r="H98" s="263"/>
      <c r="I98" s="204"/>
    </row>
    <row r="99" spans="2:9" s="264" customFormat="1" x14ac:dyDescent="0.25">
      <c r="B99" s="504" t="s">
        <v>104</v>
      </c>
      <c r="C99" s="505"/>
      <c r="D99" s="505"/>
      <c r="E99" s="505"/>
      <c r="F99" s="505"/>
      <c r="G99" s="505"/>
      <c r="H99" s="506"/>
      <c r="I99" s="204"/>
    </row>
    <row r="100" spans="2:9" x14ac:dyDescent="0.25">
      <c r="B100" s="501" t="s">
        <v>105</v>
      </c>
      <c r="C100" s="502"/>
      <c r="D100" s="502"/>
      <c r="E100" s="502"/>
      <c r="F100" s="502"/>
      <c r="G100" s="502"/>
      <c r="H100" s="503"/>
    </row>
    <row r="101" spans="2:9" x14ac:dyDescent="0.25">
      <c r="B101" s="265" t="s">
        <v>106</v>
      </c>
      <c r="C101" s="266"/>
      <c r="D101" s="266"/>
      <c r="E101" s="266"/>
      <c r="F101" s="266"/>
      <c r="G101" s="266"/>
      <c r="H101" s="267"/>
    </row>
    <row r="102" spans="2:9" x14ac:dyDescent="0.25">
      <c r="B102" s="265" t="s">
        <v>107</v>
      </c>
      <c r="C102" s="266"/>
      <c r="D102" s="266"/>
      <c r="E102" s="266"/>
      <c r="F102" s="266"/>
      <c r="G102" s="266"/>
      <c r="H102" s="267"/>
    </row>
    <row r="103" spans="2:9" x14ac:dyDescent="0.25">
      <c r="B103" s="265"/>
      <c r="C103" s="266"/>
      <c r="D103" s="266"/>
      <c r="E103" s="266"/>
      <c r="F103" s="266"/>
      <c r="G103" s="266"/>
      <c r="H103" s="267"/>
    </row>
  </sheetData>
  <mergeCells count="4">
    <mergeCell ref="B1:H1"/>
    <mergeCell ref="B2:H2"/>
    <mergeCell ref="B100:H100"/>
    <mergeCell ref="B99:H99"/>
  </mergeCells>
  <pageMargins left="0.7" right="0.7" top="0.75" bottom="0.75" header="0.3" footer="0.3"/>
  <pageSetup paperSize="9" scale="1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4"/>
  <sheetViews>
    <sheetView showGridLines="0" view="pageBreakPreview" topLeftCell="B3" zoomScaleNormal="100" zoomScaleSheetLayoutView="100" workbookViewId="0">
      <selection activeCell="B39" sqref="B39"/>
    </sheetView>
  </sheetViews>
  <sheetFormatPr defaultRowHeight="15" x14ac:dyDescent="0.25"/>
  <cols>
    <col min="1" max="1" width="9.140625" style="19" hidden="1" customWidth="1"/>
    <col min="2" max="2" width="78" style="19" customWidth="1"/>
    <col min="3" max="3" width="18.28515625" style="19" customWidth="1"/>
    <col min="4" max="4" width="15.7109375" style="19" customWidth="1"/>
    <col min="5" max="5" width="25" style="19" customWidth="1"/>
    <col min="6" max="7" width="15.42578125" style="19" customWidth="1"/>
    <col min="8" max="8" width="17.28515625" style="20" customWidth="1"/>
    <col min="9" max="9" width="15.140625" style="204" bestFit="1" customWidth="1"/>
    <col min="10" max="10" width="19.42578125" style="205" customWidth="1"/>
    <col min="11" max="11" width="12.85546875" style="19" customWidth="1"/>
    <col min="12" max="256" width="9.140625" style="19"/>
    <col min="257" max="257" width="0" style="19" hidden="1" customWidth="1"/>
    <col min="258" max="258" width="106.140625" style="19" customWidth="1"/>
    <col min="259" max="259" width="18.28515625" style="19" customWidth="1"/>
    <col min="260" max="260" width="15.7109375" style="19" customWidth="1"/>
    <col min="261" max="261" width="25" style="19" customWidth="1"/>
    <col min="262" max="263" width="15.42578125" style="19" customWidth="1"/>
    <col min="264" max="264" width="17.28515625" style="19" customWidth="1"/>
    <col min="265" max="265" width="15.140625" style="19" bestFit="1" customWidth="1"/>
    <col min="266" max="266" width="19.42578125" style="19" customWidth="1"/>
    <col min="267" max="267" width="12.85546875" style="19" customWidth="1"/>
    <col min="268" max="512" width="9.140625" style="19"/>
    <col min="513" max="513" width="0" style="19" hidden="1" customWidth="1"/>
    <col min="514" max="514" width="106.140625" style="19" customWidth="1"/>
    <col min="515" max="515" width="18.28515625" style="19" customWidth="1"/>
    <col min="516" max="516" width="15.7109375" style="19" customWidth="1"/>
    <col min="517" max="517" width="25" style="19" customWidth="1"/>
    <col min="518" max="519" width="15.42578125" style="19" customWidth="1"/>
    <col min="520" max="520" width="17.28515625" style="19" customWidth="1"/>
    <col min="521" max="521" width="15.140625" style="19" bestFit="1" customWidth="1"/>
    <col min="522" max="522" width="19.42578125" style="19" customWidth="1"/>
    <col min="523" max="523" width="12.85546875" style="19" customWidth="1"/>
    <col min="524" max="768" width="9.140625" style="19"/>
    <col min="769" max="769" width="0" style="19" hidden="1" customWidth="1"/>
    <col min="770" max="770" width="106.140625" style="19" customWidth="1"/>
    <col min="771" max="771" width="18.28515625" style="19" customWidth="1"/>
    <col min="772" max="772" width="15.7109375" style="19" customWidth="1"/>
    <col min="773" max="773" width="25" style="19" customWidth="1"/>
    <col min="774" max="775" width="15.42578125" style="19" customWidth="1"/>
    <col min="776" max="776" width="17.28515625" style="19" customWidth="1"/>
    <col min="777" max="777" width="15.140625" style="19" bestFit="1" customWidth="1"/>
    <col min="778" max="778" width="19.42578125" style="19" customWidth="1"/>
    <col min="779" max="779" width="12.85546875" style="19" customWidth="1"/>
    <col min="780" max="1024" width="9.140625" style="19"/>
    <col min="1025" max="1025" width="0" style="19" hidden="1" customWidth="1"/>
    <col min="1026" max="1026" width="106.140625" style="19" customWidth="1"/>
    <col min="1027" max="1027" width="18.28515625" style="19" customWidth="1"/>
    <col min="1028" max="1028" width="15.7109375" style="19" customWidth="1"/>
    <col min="1029" max="1029" width="25" style="19" customWidth="1"/>
    <col min="1030" max="1031" width="15.42578125" style="19" customWidth="1"/>
    <col min="1032" max="1032" width="17.28515625" style="19" customWidth="1"/>
    <col min="1033" max="1033" width="15.140625" style="19" bestFit="1" customWidth="1"/>
    <col min="1034" max="1034" width="19.42578125" style="19" customWidth="1"/>
    <col min="1035" max="1035" width="12.85546875" style="19" customWidth="1"/>
    <col min="1036" max="1280" width="9.140625" style="19"/>
    <col min="1281" max="1281" width="0" style="19" hidden="1" customWidth="1"/>
    <col min="1282" max="1282" width="106.140625" style="19" customWidth="1"/>
    <col min="1283" max="1283" width="18.28515625" style="19" customWidth="1"/>
    <col min="1284" max="1284" width="15.7109375" style="19" customWidth="1"/>
    <col min="1285" max="1285" width="25" style="19" customWidth="1"/>
    <col min="1286" max="1287" width="15.42578125" style="19" customWidth="1"/>
    <col min="1288" max="1288" width="17.28515625" style="19" customWidth="1"/>
    <col min="1289" max="1289" width="15.140625" style="19" bestFit="1" customWidth="1"/>
    <col min="1290" max="1290" width="19.42578125" style="19" customWidth="1"/>
    <col min="1291" max="1291" width="12.85546875" style="19" customWidth="1"/>
    <col min="1292" max="1536" width="9.140625" style="19"/>
    <col min="1537" max="1537" width="0" style="19" hidden="1" customWidth="1"/>
    <col min="1538" max="1538" width="106.140625" style="19" customWidth="1"/>
    <col min="1539" max="1539" width="18.28515625" style="19" customWidth="1"/>
    <col min="1540" max="1540" width="15.7109375" style="19" customWidth="1"/>
    <col min="1541" max="1541" width="25" style="19" customWidth="1"/>
    <col min="1542" max="1543" width="15.42578125" style="19" customWidth="1"/>
    <col min="1544" max="1544" width="17.28515625" style="19" customWidth="1"/>
    <col min="1545" max="1545" width="15.140625" style="19" bestFit="1" customWidth="1"/>
    <col min="1546" max="1546" width="19.42578125" style="19" customWidth="1"/>
    <col min="1547" max="1547" width="12.85546875" style="19" customWidth="1"/>
    <col min="1548" max="1792" width="9.140625" style="19"/>
    <col min="1793" max="1793" width="0" style="19" hidden="1" customWidth="1"/>
    <col min="1794" max="1794" width="106.140625" style="19" customWidth="1"/>
    <col min="1795" max="1795" width="18.28515625" style="19" customWidth="1"/>
    <col min="1796" max="1796" width="15.7109375" style="19" customWidth="1"/>
    <col min="1797" max="1797" width="25" style="19" customWidth="1"/>
    <col min="1798" max="1799" width="15.42578125" style="19" customWidth="1"/>
    <col min="1800" max="1800" width="17.28515625" style="19" customWidth="1"/>
    <col min="1801" max="1801" width="15.140625" style="19" bestFit="1" customWidth="1"/>
    <col min="1802" max="1802" width="19.42578125" style="19" customWidth="1"/>
    <col min="1803" max="1803" width="12.85546875" style="19" customWidth="1"/>
    <col min="1804" max="2048" width="9.140625" style="19"/>
    <col min="2049" max="2049" width="0" style="19" hidden="1" customWidth="1"/>
    <col min="2050" max="2050" width="106.140625" style="19" customWidth="1"/>
    <col min="2051" max="2051" width="18.28515625" style="19" customWidth="1"/>
    <col min="2052" max="2052" width="15.7109375" style="19" customWidth="1"/>
    <col min="2053" max="2053" width="25" style="19" customWidth="1"/>
    <col min="2054" max="2055" width="15.42578125" style="19" customWidth="1"/>
    <col min="2056" max="2056" width="17.28515625" style="19" customWidth="1"/>
    <col min="2057" max="2057" width="15.140625" style="19" bestFit="1" customWidth="1"/>
    <col min="2058" max="2058" width="19.42578125" style="19" customWidth="1"/>
    <col min="2059" max="2059" width="12.85546875" style="19" customWidth="1"/>
    <col min="2060" max="2304" width="9.140625" style="19"/>
    <col min="2305" max="2305" width="0" style="19" hidden="1" customWidth="1"/>
    <col min="2306" max="2306" width="106.140625" style="19" customWidth="1"/>
    <col min="2307" max="2307" width="18.28515625" style="19" customWidth="1"/>
    <col min="2308" max="2308" width="15.7109375" style="19" customWidth="1"/>
    <col min="2309" max="2309" width="25" style="19" customWidth="1"/>
    <col min="2310" max="2311" width="15.42578125" style="19" customWidth="1"/>
    <col min="2312" max="2312" width="17.28515625" style="19" customWidth="1"/>
    <col min="2313" max="2313" width="15.140625" style="19" bestFit="1" customWidth="1"/>
    <col min="2314" max="2314" width="19.42578125" style="19" customWidth="1"/>
    <col min="2315" max="2315" width="12.85546875" style="19" customWidth="1"/>
    <col min="2316" max="2560" width="9.140625" style="19"/>
    <col min="2561" max="2561" width="0" style="19" hidden="1" customWidth="1"/>
    <col min="2562" max="2562" width="106.140625" style="19" customWidth="1"/>
    <col min="2563" max="2563" width="18.28515625" style="19" customWidth="1"/>
    <col min="2564" max="2564" width="15.7109375" style="19" customWidth="1"/>
    <col min="2565" max="2565" width="25" style="19" customWidth="1"/>
    <col min="2566" max="2567" width="15.42578125" style="19" customWidth="1"/>
    <col min="2568" max="2568" width="17.28515625" style="19" customWidth="1"/>
    <col min="2569" max="2569" width="15.140625" style="19" bestFit="1" customWidth="1"/>
    <col min="2570" max="2570" width="19.42578125" style="19" customWidth="1"/>
    <col min="2571" max="2571" width="12.85546875" style="19" customWidth="1"/>
    <col min="2572" max="2816" width="9.140625" style="19"/>
    <col min="2817" max="2817" width="0" style="19" hidden="1" customWidth="1"/>
    <col min="2818" max="2818" width="106.140625" style="19" customWidth="1"/>
    <col min="2819" max="2819" width="18.28515625" style="19" customWidth="1"/>
    <col min="2820" max="2820" width="15.7109375" style="19" customWidth="1"/>
    <col min="2821" max="2821" width="25" style="19" customWidth="1"/>
    <col min="2822" max="2823" width="15.42578125" style="19" customWidth="1"/>
    <col min="2824" max="2824" width="17.28515625" style="19" customWidth="1"/>
    <col min="2825" max="2825" width="15.140625" style="19" bestFit="1" customWidth="1"/>
    <col min="2826" max="2826" width="19.42578125" style="19" customWidth="1"/>
    <col min="2827" max="2827" width="12.85546875" style="19" customWidth="1"/>
    <col min="2828" max="3072" width="9.140625" style="19"/>
    <col min="3073" max="3073" width="0" style="19" hidden="1" customWidth="1"/>
    <col min="3074" max="3074" width="106.140625" style="19" customWidth="1"/>
    <col min="3075" max="3075" width="18.28515625" style="19" customWidth="1"/>
    <col min="3076" max="3076" width="15.7109375" style="19" customWidth="1"/>
    <col min="3077" max="3077" width="25" style="19" customWidth="1"/>
    <col min="3078" max="3079" width="15.42578125" style="19" customWidth="1"/>
    <col min="3080" max="3080" width="17.28515625" style="19" customWidth="1"/>
    <col min="3081" max="3081" width="15.140625" style="19" bestFit="1" customWidth="1"/>
    <col min="3082" max="3082" width="19.42578125" style="19" customWidth="1"/>
    <col min="3083" max="3083" width="12.85546875" style="19" customWidth="1"/>
    <col min="3084" max="3328" width="9.140625" style="19"/>
    <col min="3329" max="3329" width="0" style="19" hidden="1" customWidth="1"/>
    <col min="3330" max="3330" width="106.140625" style="19" customWidth="1"/>
    <col min="3331" max="3331" width="18.28515625" style="19" customWidth="1"/>
    <col min="3332" max="3332" width="15.7109375" style="19" customWidth="1"/>
    <col min="3333" max="3333" width="25" style="19" customWidth="1"/>
    <col min="3334" max="3335" width="15.42578125" style="19" customWidth="1"/>
    <col min="3336" max="3336" width="17.28515625" style="19" customWidth="1"/>
    <col min="3337" max="3337" width="15.140625" style="19" bestFit="1" customWidth="1"/>
    <col min="3338" max="3338" width="19.42578125" style="19" customWidth="1"/>
    <col min="3339" max="3339" width="12.85546875" style="19" customWidth="1"/>
    <col min="3340" max="3584" width="9.140625" style="19"/>
    <col min="3585" max="3585" width="0" style="19" hidden="1" customWidth="1"/>
    <col min="3586" max="3586" width="106.140625" style="19" customWidth="1"/>
    <col min="3587" max="3587" width="18.28515625" style="19" customWidth="1"/>
    <col min="3588" max="3588" width="15.7109375" style="19" customWidth="1"/>
    <col min="3589" max="3589" width="25" style="19" customWidth="1"/>
    <col min="3590" max="3591" width="15.42578125" style="19" customWidth="1"/>
    <col min="3592" max="3592" width="17.28515625" style="19" customWidth="1"/>
    <col min="3593" max="3593" width="15.140625" style="19" bestFit="1" customWidth="1"/>
    <col min="3594" max="3594" width="19.42578125" style="19" customWidth="1"/>
    <col min="3595" max="3595" width="12.85546875" style="19" customWidth="1"/>
    <col min="3596" max="3840" width="9.140625" style="19"/>
    <col min="3841" max="3841" width="0" style="19" hidden="1" customWidth="1"/>
    <col min="3842" max="3842" width="106.140625" style="19" customWidth="1"/>
    <col min="3843" max="3843" width="18.28515625" style="19" customWidth="1"/>
    <col min="3844" max="3844" width="15.7109375" style="19" customWidth="1"/>
    <col min="3845" max="3845" width="25" style="19" customWidth="1"/>
    <col min="3846" max="3847" width="15.42578125" style="19" customWidth="1"/>
    <col min="3848" max="3848" width="17.28515625" style="19" customWidth="1"/>
    <col min="3849" max="3849" width="15.140625" style="19" bestFit="1" customWidth="1"/>
    <col min="3850" max="3850" width="19.42578125" style="19" customWidth="1"/>
    <col min="3851" max="3851" width="12.85546875" style="19" customWidth="1"/>
    <col min="3852" max="4096" width="9.140625" style="19"/>
    <col min="4097" max="4097" width="0" style="19" hidden="1" customWidth="1"/>
    <col min="4098" max="4098" width="106.140625" style="19" customWidth="1"/>
    <col min="4099" max="4099" width="18.28515625" style="19" customWidth="1"/>
    <col min="4100" max="4100" width="15.7109375" style="19" customWidth="1"/>
    <col min="4101" max="4101" width="25" style="19" customWidth="1"/>
    <col min="4102" max="4103" width="15.42578125" style="19" customWidth="1"/>
    <col min="4104" max="4104" width="17.28515625" style="19" customWidth="1"/>
    <col min="4105" max="4105" width="15.140625" style="19" bestFit="1" customWidth="1"/>
    <col min="4106" max="4106" width="19.42578125" style="19" customWidth="1"/>
    <col min="4107" max="4107" width="12.85546875" style="19" customWidth="1"/>
    <col min="4108" max="4352" width="9.140625" style="19"/>
    <col min="4353" max="4353" width="0" style="19" hidden="1" customWidth="1"/>
    <col min="4354" max="4354" width="106.140625" style="19" customWidth="1"/>
    <col min="4355" max="4355" width="18.28515625" style="19" customWidth="1"/>
    <col min="4356" max="4356" width="15.7109375" style="19" customWidth="1"/>
    <col min="4357" max="4357" width="25" style="19" customWidth="1"/>
    <col min="4358" max="4359" width="15.42578125" style="19" customWidth="1"/>
    <col min="4360" max="4360" width="17.28515625" style="19" customWidth="1"/>
    <col min="4361" max="4361" width="15.140625" style="19" bestFit="1" customWidth="1"/>
    <col min="4362" max="4362" width="19.42578125" style="19" customWidth="1"/>
    <col min="4363" max="4363" width="12.85546875" style="19" customWidth="1"/>
    <col min="4364" max="4608" width="9.140625" style="19"/>
    <col min="4609" max="4609" width="0" style="19" hidden="1" customWidth="1"/>
    <col min="4610" max="4610" width="106.140625" style="19" customWidth="1"/>
    <col min="4611" max="4611" width="18.28515625" style="19" customWidth="1"/>
    <col min="4612" max="4612" width="15.7109375" style="19" customWidth="1"/>
    <col min="4613" max="4613" width="25" style="19" customWidth="1"/>
    <col min="4614" max="4615" width="15.42578125" style="19" customWidth="1"/>
    <col min="4616" max="4616" width="17.28515625" style="19" customWidth="1"/>
    <col min="4617" max="4617" width="15.140625" style="19" bestFit="1" customWidth="1"/>
    <col min="4618" max="4618" width="19.42578125" style="19" customWidth="1"/>
    <col min="4619" max="4619" width="12.85546875" style="19" customWidth="1"/>
    <col min="4620" max="4864" width="9.140625" style="19"/>
    <col min="4865" max="4865" width="0" style="19" hidden="1" customWidth="1"/>
    <col min="4866" max="4866" width="106.140625" style="19" customWidth="1"/>
    <col min="4867" max="4867" width="18.28515625" style="19" customWidth="1"/>
    <col min="4868" max="4868" width="15.7109375" style="19" customWidth="1"/>
    <col min="4869" max="4869" width="25" style="19" customWidth="1"/>
    <col min="4870" max="4871" width="15.42578125" style="19" customWidth="1"/>
    <col min="4872" max="4872" width="17.28515625" style="19" customWidth="1"/>
    <col min="4873" max="4873" width="15.140625" style="19" bestFit="1" customWidth="1"/>
    <col min="4874" max="4874" width="19.42578125" style="19" customWidth="1"/>
    <col min="4875" max="4875" width="12.85546875" style="19" customWidth="1"/>
    <col min="4876" max="5120" width="9.140625" style="19"/>
    <col min="5121" max="5121" width="0" style="19" hidden="1" customWidth="1"/>
    <col min="5122" max="5122" width="106.140625" style="19" customWidth="1"/>
    <col min="5123" max="5123" width="18.28515625" style="19" customWidth="1"/>
    <col min="5124" max="5124" width="15.7109375" style="19" customWidth="1"/>
    <col min="5125" max="5125" width="25" style="19" customWidth="1"/>
    <col min="5126" max="5127" width="15.42578125" style="19" customWidth="1"/>
    <col min="5128" max="5128" width="17.28515625" style="19" customWidth="1"/>
    <col min="5129" max="5129" width="15.140625" style="19" bestFit="1" customWidth="1"/>
    <col min="5130" max="5130" width="19.42578125" style="19" customWidth="1"/>
    <col min="5131" max="5131" width="12.85546875" style="19" customWidth="1"/>
    <col min="5132" max="5376" width="9.140625" style="19"/>
    <col min="5377" max="5377" width="0" style="19" hidden="1" customWidth="1"/>
    <col min="5378" max="5378" width="106.140625" style="19" customWidth="1"/>
    <col min="5379" max="5379" width="18.28515625" style="19" customWidth="1"/>
    <col min="5380" max="5380" width="15.7109375" style="19" customWidth="1"/>
    <col min="5381" max="5381" width="25" style="19" customWidth="1"/>
    <col min="5382" max="5383" width="15.42578125" style="19" customWidth="1"/>
    <col min="5384" max="5384" width="17.28515625" style="19" customWidth="1"/>
    <col min="5385" max="5385" width="15.140625" style="19" bestFit="1" customWidth="1"/>
    <col min="5386" max="5386" width="19.42578125" style="19" customWidth="1"/>
    <col min="5387" max="5387" width="12.85546875" style="19" customWidth="1"/>
    <col min="5388" max="5632" width="9.140625" style="19"/>
    <col min="5633" max="5633" width="0" style="19" hidden="1" customWidth="1"/>
    <col min="5634" max="5634" width="106.140625" style="19" customWidth="1"/>
    <col min="5635" max="5635" width="18.28515625" style="19" customWidth="1"/>
    <col min="5636" max="5636" width="15.7109375" style="19" customWidth="1"/>
    <col min="5637" max="5637" width="25" style="19" customWidth="1"/>
    <col min="5638" max="5639" width="15.42578125" style="19" customWidth="1"/>
    <col min="5640" max="5640" width="17.28515625" style="19" customWidth="1"/>
    <col min="5641" max="5641" width="15.140625" style="19" bestFit="1" customWidth="1"/>
    <col min="5642" max="5642" width="19.42578125" style="19" customWidth="1"/>
    <col min="5643" max="5643" width="12.85546875" style="19" customWidth="1"/>
    <col min="5644" max="5888" width="9.140625" style="19"/>
    <col min="5889" max="5889" width="0" style="19" hidden="1" customWidth="1"/>
    <col min="5890" max="5890" width="106.140625" style="19" customWidth="1"/>
    <col min="5891" max="5891" width="18.28515625" style="19" customWidth="1"/>
    <col min="5892" max="5892" width="15.7109375" style="19" customWidth="1"/>
    <col min="5893" max="5893" width="25" style="19" customWidth="1"/>
    <col min="5894" max="5895" width="15.42578125" style="19" customWidth="1"/>
    <col min="5896" max="5896" width="17.28515625" style="19" customWidth="1"/>
    <col min="5897" max="5897" width="15.140625" style="19" bestFit="1" customWidth="1"/>
    <col min="5898" max="5898" width="19.42578125" style="19" customWidth="1"/>
    <col min="5899" max="5899" width="12.85546875" style="19" customWidth="1"/>
    <col min="5900" max="6144" width="9.140625" style="19"/>
    <col min="6145" max="6145" width="0" style="19" hidden="1" customWidth="1"/>
    <col min="6146" max="6146" width="106.140625" style="19" customWidth="1"/>
    <col min="6147" max="6147" width="18.28515625" style="19" customWidth="1"/>
    <col min="6148" max="6148" width="15.7109375" style="19" customWidth="1"/>
    <col min="6149" max="6149" width="25" style="19" customWidth="1"/>
    <col min="6150" max="6151" width="15.42578125" style="19" customWidth="1"/>
    <col min="6152" max="6152" width="17.28515625" style="19" customWidth="1"/>
    <col min="6153" max="6153" width="15.140625" style="19" bestFit="1" customWidth="1"/>
    <col min="6154" max="6154" width="19.42578125" style="19" customWidth="1"/>
    <col min="6155" max="6155" width="12.85546875" style="19" customWidth="1"/>
    <col min="6156" max="6400" width="9.140625" style="19"/>
    <col min="6401" max="6401" width="0" style="19" hidden="1" customWidth="1"/>
    <col min="6402" max="6402" width="106.140625" style="19" customWidth="1"/>
    <col min="6403" max="6403" width="18.28515625" style="19" customWidth="1"/>
    <col min="6404" max="6404" width="15.7109375" style="19" customWidth="1"/>
    <col min="6405" max="6405" width="25" style="19" customWidth="1"/>
    <col min="6406" max="6407" width="15.42578125" style="19" customWidth="1"/>
    <col min="6408" max="6408" width="17.28515625" style="19" customWidth="1"/>
    <col min="6409" max="6409" width="15.140625" style="19" bestFit="1" customWidth="1"/>
    <col min="6410" max="6410" width="19.42578125" style="19" customWidth="1"/>
    <col min="6411" max="6411" width="12.85546875" style="19" customWidth="1"/>
    <col min="6412" max="6656" width="9.140625" style="19"/>
    <col min="6657" max="6657" width="0" style="19" hidden="1" customWidth="1"/>
    <col min="6658" max="6658" width="106.140625" style="19" customWidth="1"/>
    <col min="6659" max="6659" width="18.28515625" style="19" customWidth="1"/>
    <col min="6660" max="6660" width="15.7109375" style="19" customWidth="1"/>
    <col min="6661" max="6661" width="25" style="19" customWidth="1"/>
    <col min="6662" max="6663" width="15.42578125" style="19" customWidth="1"/>
    <col min="6664" max="6664" width="17.28515625" style="19" customWidth="1"/>
    <col min="6665" max="6665" width="15.140625" style="19" bestFit="1" customWidth="1"/>
    <col min="6666" max="6666" width="19.42578125" style="19" customWidth="1"/>
    <col min="6667" max="6667" width="12.85546875" style="19" customWidth="1"/>
    <col min="6668" max="6912" width="9.140625" style="19"/>
    <col min="6913" max="6913" width="0" style="19" hidden="1" customWidth="1"/>
    <col min="6914" max="6914" width="106.140625" style="19" customWidth="1"/>
    <col min="6915" max="6915" width="18.28515625" style="19" customWidth="1"/>
    <col min="6916" max="6916" width="15.7109375" style="19" customWidth="1"/>
    <col min="6917" max="6917" width="25" style="19" customWidth="1"/>
    <col min="6918" max="6919" width="15.42578125" style="19" customWidth="1"/>
    <col min="6920" max="6920" width="17.28515625" style="19" customWidth="1"/>
    <col min="6921" max="6921" width="15.140625" style="19" bestFit="1" customWidth="1"/>
    <col min="6922" max="6922" width="19.42578125" style="19" customWidth="1"/>
    <col min="6923" max="6923" width="12.85546875" style="19" customWidth="1"/>
    <col min="6924" max="7168" width="9.140625" style="19"/>
    <col min="7169" max="7169" width="0" style="19" hidden="1" customWidth="1"/>
    <col min="7170" max="7170" width="106.140625" style="19" customWidth="1"/>
    <col min="7171" max="7171" width="18.28515625" style="19" customWidth="1"/>
    <col min="7172" max="7172" width="15.7109375" style="19" customWidth="1"/>
    <col min="7173" max="7173" width="25" style="19" customWidth="1"/>
    <col min="7174" max="7175" width="15.42578125" style="19" customWidth="1"/>
    <col min="7176" max="7176" width="17.28515625" style="19" customWidth="1"/>
    <col min="7177" max="7177" width="15.140625" style="19" bestFit="1" customWidth="1"/>
    <col min="7178" max="7178" width="19.42578125" style="19" customWidth="1"/>
    <col min="7179" max="7179" width="12.85546875" style="19" customWidth="1"/>
    <col min="7180" max="7424" width="9.140625" style="19"/>
    <col min="7425" max="7425" width="0" style="19" hidden="1" customWidth="1"/>
    <col min="7426" max="7426" width="106.140625" style="19" customWidth="1"/>
    <col min="7427" max="7427" width="18.28515625" style="19" customWidth="1"/>
    <col min="7428" max="7428" width="15.7109375" style="19" customWidth="1"/>
    <col min="7429" max="7429" width="25" style="19" customWidth="1"/>
    <col min="7430" max="7431" width="15.42578125" style="19" customWidth="1"/>
    <col min="7432" max="7432" width="17.28515625" style="19" customWidth="1"/>
    <col min="7433" max="7433" width="15.140625" style="19" bestFit="1" customWidth="1"/>
    <col min="7434" max="7434" width="19.42578125" style="19" customWidth="1"/>
    <col min="7435" max="7435" width="12.85546875" style="19" customWidth="1"/>
    <col min="7436" max="7680" width="9.140625" style="19"/>
    <col min="7681" max="7681" width="0" style="19" hidden="1" customWidth="1"/>
    <col min="7682" max="7682" width="106.140625" style="19" customWidth="1"/>
    <col min="7683" max="7683" width="18.28515625" style="19" customWidth="1"/>
    <col min="7684" max="7684" width="15.7109375" style="19" customWidth="1"/>
    <col min="7685" max="7685" width="25" style="19" customWidth="1"/>
    <col min="7686" max="7687" width="15.42578125" style="19" customWidth="1"/>
    <col min="7688" max="7688" width="17.28515625" style="19" customWidth="1"/>
    <col min="7689" max="7689" width="15.140625" style="19" bestFit="1" customWidth="1"/>
    <col min="7690" max="7690" width="19.42578125" style="19" customWidth="1"/>
    <col min="7691" max="7691" width="12.85546875" style="19" customWidth="1"/>
    <col min="7692" max="7936" width="9.140625" style="19"/>
    <col min="7937" max="7937" width="0" style="19" hidden="1" customWidth="1"/>
    <col min="7938" max="7938" width="106.140625" style="19" customWidth="1"/>
    <col min="7939" max="7939" width="18.28515625" style="19" customWidth="1"/>
    <col min="7940" max="7940" width="15.7109375" style="19" customWidth="1"/>
    <col min="7941" max="7941" width="25" style="19" customWidth="1"/>
    <col min="7942" max="7943" width="15.42578125" style="19" customWidth="1"/>
    <col min="7944" max="7944" width="17.28515625" style="19" customWidth="1"/>
    <col min="7945" max="7945" width="15.140625" style="19" bestFit="1" customWidth="1"/>
    <col min="7946" max="7946" width="19.42578125" style="19" customWidth="1"/>
    <col min="7947" max="7947" width="12.85546875" style="19" customWidth="1"/>
    <col min="7948" max="8192" width="9.140625" style="19"/>
    <col min="8193" max="8193" width="0" style="19" hidden="1" customWidth="1"/>
    <col min="8194" max="8194" width="106.140625" style="19" customWidth="1"/>
    <col min="8195" max="8195" width="18.28515625" style="19" customWidth="1"/>
    <col min="8196" max="8196" width="15.7109375" style="19" customWidth="1"/>
    <col min="8197" max="8197" width="25" style="19" customWidth="1"/>
    <col min="8198" max="8199" width="15.42578125" style="19" customWidth="1"/>
    <col min="8200" max="8200" width="17.28515625" style="19" customWidth="1"/>
    <col min="8201" max="8201" width="15.140625" style="19" bestFit="1" customWidth="1"/>
    <col min="8202" max="8202" width="19.42578125" style="19" customWidth="1"/>
    <col min="8203" max="8203" width="12.85546875" style="19" customWidth="1"/>
    <col min="8204" max="8448" width="9.140625" style="19"/>
    <col min="8449" max="8449" width="0" style="19" hidden="1" customWidth="1"/>
    <col min="8450" max="8450" width="106.140625" style="19" customWidth="1"/>
    <col min="8451" max="8451" width="18.28515625" style="19" customWidth="1"/>
    <col min="8452" max="8452" width="15.7109375" style="19" customWidth="1"/>
    <col min="8453" max="8453" width="25" style="19" customWidth="1"/>
    <col min="8454" max="8455" width="15.42578125" style="19" customWidth="1"/>
    <col min="8456" max="8456" width="17.28515625" style="19" customWidth="1"/>
    <col min="8457" max="8457" width="15.140625" style="19" bestFit="1" customWidth="1"/>
    <col min="8458" max="8458" width="19.42578125" style="19" customWidth="1"/>
    <col min="8459" max="8459" width="12.85546875" style="19" customWidth="1"/>
    <col min="8460" max="8704" width="9.140625" style="19"/>
    <col min="8705" max="8705" width="0" style="19" hidden="1" customWidth="1"/>
    <col min="8706" max="8706" width="106.140625" style="19" customWidth="1"/>
    <col min="8707" max="8707" width="18.28515625" style="19" customWidth="1"/>
    <col min="8708" max="8708" width="15.7109375" style="19" customWidth="1"/>
    <col min="8709" max="8709" width="25" style="19" customWidth="1"/>
    <col min="8710" max="8711" width="15.42578125" style="19" customWidth="1"/>
    <col min="8712" max="8712" width="17.28515625" style="19" customWidth="1"/>
    <col min="8713" max="8713" width="15.140625" style="19" bestFit="1" customWidth="1"/>
    <col min="8714" max="8714" width="19.42578125" style="19" customWidth="1"/>
    <col min="8715" max="8715" width="12.85546875" style="19" customWidth="1"/>
    <col min="8716" max="8960" width="9.140625" style="19"/>
    <col min="8961" max="8961" width="0" style="19" hidden="1" customWidth="1"/>
    <col min="8962" max="8962" width="106.140625" style="19" customWidth="1"/>
    <col min="8963" max="8963" width="18.28515625" style="19" customWidth="1"/>
    <col min="8964" max="8964" width="15.7109375" style="19" customWidth="1"/>
    <col min="8965" max="8965" width="25" style="19" customWidth="1"/>
    <col min="8966" max="8967" width="15.42578125" style="19" customWidth="1"/>
    <col min="8968" max="8968" width="17.28515625" style="19" customWidth="1"/>
    <col min="8969" max="8969" width="15.140625" style="19" bestFit="1" customWidth="1"/>
    <col min="8970" max="8970" width="19.42578125" style="19" customWidth="1"/>
    <col min="8971" max="8971" width="12.85546875" style="19" customWidth="1"/>
    <col min="8972" max="9216" width="9.140625" style="19"/>
    <col min="9217" max="9217" width="0" style="19" hidden="1" customWidth="1"/>
    <col min="9218" max="9218" width="106.140625" style="19" customWidth="1"/>
    <col min="9219" max="9219" width="18.28515625" style="19" customWidth="1"/>
    <col min="9220" max="9220" width="15.7109375" style="19" customWidth="1"/>
    <col min="9221" max="9221" width="25" style="19" customWidth="1"/>
    <col min="9222" max="9223" width="15.42578125" style="19" customWidth="1"/>
    <col min="9224" max="9224" width="17.28515625" style="19" customWidth="1"/>
    <col min="9225" max="9225" width="15.140625" style="19" bestFit="1" customWidth="1"/>
    <col min="9226" max="9226" width="19.42578125" style="19" customWidth="1"/>
    <col min="9227" max="9227" width="12.85546875" style="19" customWidth="1"/>
    <col min="9228" max="9472" width="9.140625" style="19"/>
    <col min="9473" max="9473" width="0" style="19" hidden="1" customWidth="1"/>
    <col min="9474" max="9474" width="106.140625" style="19" customWidth="1"/>
    <col min="9475" max="9475" width="18.28515625" style="19" customWidth="1"/>
    <col min="9476" max="9476" width="15.7109375" style="19" customWidth="1"/>
    <col min="9477" max="9477" width="25" style="19" customWidth="1"/>
    <col min="9478" max="9479" width="15.42578125" style="19" customWidth="1"/>
    <col min="9480" max="9480" width="17.28515625" style="19" customWidth="1"/>
    <col min="9481" max="9481" width="15.140625" style="19" bestFit="1" customWidth="1"/>
    <col min="9482" max="9482" width="19.42578125" style="19" customWidth="1"/>
    <col min="9483" max="9483" width="12.85546875" style="19" customWidth="1"/>
    <col min="9484" max="9728" width="9.140625" style="19"/>
    <col min="9729" max="9729" width="0" style="19" hidden="1" customWidth="1"/>
    <col min="9730" max="9730" width="106.140625" style="19" customWidth="1"/>
    <col min="9731" max="9731" width="18.28515625" style="19" customWidth="1"/>
    <col min="9732" max="9732" width="15.7109375" style="19" customWidth="1"/>
    <col min="9733" max="9733" width="25" style="19" customWidth="1"/>
    <col min="9734" max="9735" width="15.42578125" style="19" customWidth="1"/>
    <col min="9736" max="9736" width="17.28515625" style="19" customWidth="1"/>
    <col min="9737" max="9737" width="15.140625" style="19" bestFit="1" customWidth="1"/>
    <col min="9738" max="9738" width="19.42578125" style="19" customWidth="1"/>
    <col min="9739" max="9739" width="12.85546875" style="19" customWidth="1"/>
    <col min="9740" max="9984" width="9.140625" style="19"/>
    <col min="9985" max="9985" width="0" style="19" hidden="1" customWidth="1"/>
    <col min="9986" max="9986" width="106.140625" style="19" customWidth="1"/>
    <col min="9987" max="9987" width="18.28515625" style="19" customWidth="1"/>
    <col min="9988" max="9988" width="15.7109375" style="19" customWidth="1"/>
    <col min="9989" max="9989" width="25" style="19" customWidth="1"/>
    <col min="9990" max="9991" width="15.42578125" style="19" customWidth="1"/>
    <col min="9992" max="9992" width="17.28515625" style="19" customWidth="1"/>
    <col min="9993" max="9993" width="15.140625" style="19" bestFit="1" customWidth="1"/>
    <col min="9994" max="9994" width="19.42578125" style="19" customWidth="1"/>
    <col min="9995" max="9995" width="12.85546875" style="19" customWidth="1"/>
    <col min="9996" max="10240" width="9.140625" style="19"/>
    <col min="10241" max="10241" width="0" style="19" hidden="1" customWidth="1"/>
    <col min="10242" max="10242" width="106.140625" style="19" customWidth="1"/>
    <col min="10243" max="10243" width="18.28515625" style="19" customWidth="1"/>
    <col min="10244" max="10244" width="15.7109375" style="19" customWidth="1"/>
    <col min="10245" max="10245" width="25" style="19" customWidth="1"/>
    <col min="10246" max="10247" width="15.42578125" style="19" customWidth="1"/>
    <col min="10248" max="10248" width="17.28515625" style="19" customWidth="1"/>
    <col min="10249" max="10249" width="15.140625" style="19" bestFit="1" customWidth="1"/>
    <col min="10250" max="10250" width="19.42578125" style="19" customWidth="1"/>
    <col min="10251" max="10251" width="12.85546875" style="19" customWidth="1"/>
    <col min="10252" max="10496" width="9.140625" style="19"/>
    <col min="10497" max="10497" width="0" style="19" hidden="1" customWidth="1"/>
    <col min="10498" max="10498" width="106.140625" style="19" customWidth="1"/>
    <col min="10499" max="10499" width="18.28515625" style="19" customWidth="1"/>
    <col min="10500" max="10500" width="15.7109375" style="19" customWidth="1"/>
    <col min="10501" max="10501" width="25" style="19" customWidth="1"/>
    <col min="10502" max="10503" width="15.42578125" style="19" customWidth="1"/>
    <col min="10504" max="10504" width="17.28515625" style="19" customWidth="1"/>
    <col min="10505" max="10505" width="15.140625" style="19" bestFit="1" customWidth="1"/>
    <col min="10506" max="10506" width="19.42578125" style="19" customWidth="1"/>
    <col min="10507" max="10507" width="12.85546875" style="19" customWidth="1"/>
    <col min="10508" max="10752" width="9.140625" style="19"/>
    <col min="10753" max="10753" width="0" style="19" hidden="1" customWidth="1"/>
    <col min="10754" max="10754" width="106.140625" style="19" customWidth="1"/>
    <col min="10755" max="10755" width="18.28515625" style="19" customWidth="1"/>
    <col min="10756" max="10756" width="15.7109375" style="19" customWidth="1"/>
    <col min="10757" max="10757" width="25" style="19" customWidth="1"/>
    <col min="10758" max="10759" width="15.42578125" style="19" customWidth="1"/>
    <col min="10760" max="10760" width="17.28515625" style="19" customWidth="1"/>
    <col min="10761" max="10761" width="15.140625" style="19" bestFit="1" customWidth="1"/>
    <col min="10762" max="10762" width="19.42578125" style="19" customWidth="1"/>
    <col min="10763" max="10763" width="12.85546875" style="19" customWidth="1"/>
    <col min="10764" max="11008" width="9.140625" style="19"/>
    <col min="11009" max="11009" width="0" style="19" hidden="1" customWidth="1"/>
    <col min="11010" max="11010" width="106.140625" style="19" customWidth="1"/>
    <col min="11011" max="11011" width="18.28515625" style="19" customWidth="1"/>
    <col min="11012" max="11012" width="15.7109375" style="19" customWidth="1"/>
    <col min="11013" max="11013" width="25" style="19" customWidth="1"/>
    <col min="11014" max="11015" width="15.42578125" style="19" customWidth="1"/>
    <col min="11016" max="11016" width="17.28515625" style="19" customWidth="1"/>
    <col min="11017" max="11017" width="15.140625" style="19" bestFit="1" customWidth="1"/>
    <col min="11018" max="11018" width="19.42578125" style="19" customWidth="1"/>
    <col min="11019" max="11019" width="12.85546875" style="19" customWidth="1"/>
    <col min="11020" max="11264" width="9.140625" style="19"/>
    <col min="11265" max="11265" width="0" style="19" hidden="1" customWidth="1"/>
    <col min="11266" max="11266" width="106.140625" style="19" customWidth="1"/>
    <col min="11267" max="11267" width="18.28515625" style="19" customWidth="1"/>
    <col min="11268" max="11268" width="15.7109375" style="19" customWidth="1"/>
    <col min="11269" max="11269" width="25" style="19" customWidth="1"/>
    <col min="11270" max="11271" width="15.42578125" style="19" customWidth="1"/>
    <col min="11272" max="11272" width="17.28515625" style="19" customWidth="1"/>
    <col min="11273" max="11273" width="15.140625" style="19" bestFit="1" customWidth="1"/>
    <col min="11274" max="11274" width="19.42578125" style="19" customWidth="1"/>
    <col min="11275" max="11275" width="12.85546875" style="19" customWidth="1"/>
    <col min="11276" max="11520" width="9.140625" style="19"/>
    <col min="11521" max="11521" width="0" style="19" hidden="1" customWidth="1"/>
    <col min="11522" max="11522" width="106.140625" style="19" customWidth="1"/>
    <col min="11523" max="11523" width="18.28515625" style="19" customWidth="1"/>
    <col min="11524" max="11524" width="15.7109375" style="19" customWidth="1"/>
    <col min="11525" max="11525" width="25" style="19" customWidth="1"/>
    <col min="11526" max="11527" width="15.42578125" style="19" customWidth="1"/>
    <col min="11528" max="11528" width="17.28515625" style="19" customWidth="1"/>
    <col min="11529" max="11529" width="15.140625" style="19" bestFit="1" customWidth="1"/>
    <col min="11530" max="11530" width="19.42578125" style="19" customWidth="1"/>
    <col min="11531" max="11531" width="12.85546875" style="19" customWidth="1"/>
    <col min="11532" max="11776" width="9.140625" style="19"/>
    <col min="11777" max="11777" width="0" style="19" hidden="1" customWidth="1"/>
    <col min="11778" max="11778" width="106.140625" style="19" customWidth="1"/>
    <col min="11779" max="11779" width="18.28515625" style="19" customWidth="1"/>
    <col min="11780" max="11780" width="15.7109375" style="19" customWidth="1"/>
    <col min="11781" max="11781" width="25" style="19" customWidth="1"/>
    <col min="11782" max="11783" width="15.42578125" style="19" customWidth="1"/>
    <col min="11784" max="11784" width="17.28515625" style="19" customWidth="1"/>
    <col min="11785" max="11785" width="15.140625" style="19" bestFit="1" customWidth="1"/>
    <col min="11786" max="11786" width="19.42578125" style="19" customWidth="1"/>
    <col min="11787" max="11787" width="12.85546875" style="19" customWidth="1"/>
    <col min="11788" max="12032" width="9.140625" style="19"/>
    <col min="12033" max="12033" width="0" style="19" hidden="1" customWidth="1"/>
    <col min="12034" max="12034" width="106.140625" style="19" customWidth="1"/>
    <col min="12035" max="12035" width="18.28515625" style="19" customWidth="1"/>
    <col min="12036" max="12036" width="15.7109375" style="19" customWidth="1"/>
    <col min="12037" max="12037" width="25" style="19" customWidth="1"/>
    <col min="12038" max="12039" width="15.42578125" style="19" customWidth="1"/>
    <col min="12040" max="12040" width="17.28515625" style="19" customWidth="1"/>
    <col min="12041" max="12041" width="15.140625" style="19" bestFit="1" customWidth="1"/>
    <col min="12042" max="12042" width="19.42578125" style="19" customWidth="1"/>
    <col min="12043" max="12043" width="12.85546875" style="19" customWidth="1"/>
    <col min="12044" max="12288" width="9.140625" style="19"/>
    <col min="12289" max="12289" width="0" style="19" hidden="1" customWidth="1"/>
    <col min="12290" max="12290" width="106.140625" style="19" customWidth="1"/>
    <col min="12291" max="12291" width="18.28515625" style="19" customWidth="1"/>
    <col min="12292" max="12292" width="15.7109375" style="19" customWidth="1"/>
    <col min="12293" max="12293" width="25" style="19" customWidth="1"/>
    <col min="12294" max="12295" width="15.42578125" style="19" customWidth="1"/>
    <col min="12296" max="12296" width="17.28515625" style="19" customWidth="1"/>
    <col min="12297" max="12297" width="15.140625" style="19" bestFit="1" customWidth="1"/>
    <col min="12298" max="12298" width="19.42578125" style="19" customWidth="1"/>
    <col min="12299" max="12299" width="12.85546875" style="19" customWidth="1"/>
    <col min="12300" max="12544" width="9.140625" style="19"/>
    <col min="12545" max="12545" width="0" style="19" hidden="1" customWidth="1"/>
    <col min="12546" max="12546" width="106.140625" style="19" customWidth="1"/>
    <col min="12547" max="12547" width="18.28515625" style="19" customWidth="1"/>
    <col min="12548" max="12548" width="15.7109375" style="19" customWidth="1"/>
    <col min="12549" max="12549" width="25" style="19" customWidth="1"/>
    <col min="12550" max="12551" width="15.42578125" style="19" customWidth="1"/>
    <col min="12552" max="12552" width="17.28515625" style="19" customWidth="1"/>
    <col min="12553" max="12553" width="15.140625" style="19" bestFit="1" customWidth="1"/>
    <col min="12554" max="12554" width="19.42578125" style="19" customWidth="1"/>
    <col min="12555" max="12555" width="12.85546875" style="19" customWidth="1"/>
    <col min="12556" max="12800" width="9.140625" style="19"/>
    <col min="12801" max="12801" width="0" style="19" hidden="1" customWidth="1"/>
    <col min="12802" max="12802" width="106.140625" style="19" customWidth="1"/>
    <col min="12803" max="12803" width="18.28515625" style="19" customWidth="1"/>
    <col min="12804" max="12804" width="15.7109375" style="19" customWidth="1"/>
    <col min="12805" max="12805" width="25" style="19" customWidth="1"/>
    <col min="12806" max="12807" width="15.42578125" style="19" customWidth="1"/>
    <col min="12808" max="12808" width="17.28515625" style="19" customWidth="1"/>
    <col min="12809" max="12809" width="15.140625" style="19" bestFit="1" customWidth="1"/>
    <col min="12810" max="12810" width="19.42578125" style="19" customWidth="1"/>
    <col min="12811" max="12811" width="12.85546875" style="19" customWidth="1"/>
    <col min="12812" max="13056" width="9.140625" style="19"/>
    <col min="13057" max="13057" width="0" style="19" hidden="1" customWidth="1"/>
    <col min="13058" max="13058" width="106.140625" style="19" customWidth="1"/>
    <col min="13059" max="13059" width="18.28515625" style="19" customWidth="1"/>
    <col min="13060" max="13060" width="15.7109375" style="19" customWidth="1"/>
    <col min="13061" max="13061" width="25" style="19" customWidth="1"/>
    <col min="13062" max="13063" width="15.42578125" style="19" customWidth="1"/>
    <col min="13064" max="13064" width="17.28515625" style="19" customWidth="1"/>
    <col min="13065" max="13065" width="15.140625" style="19" bestFit="1" customWidth="1"/>
    <col min="13066" max="13066" width="19.42578125" style="19" customWidth="1"/>
    <col min="13067" max="13067" width="12.85546875" style="19" customWidth="1"/>
    <col min="13068" max="13312" width="9.140625" style="19"/>
    <col min="13313" max="13313" width="0" style="19" hidden="1" customWidth="1"/>
    <col min="13314" max="13314" width="106.140625" style="19" customWidth="1"/>
    <col min="13315" max="13315" width="18.28515625" style="19" customWidth="1"/>
    <col min="13316" max="13316" width="15.7109375" style="19" customWidth="1"/>
    <col min="13317" max="13317" width="25" style="19" customWidth="1"/>
    <col min="13318" max="13319" width="15.42578125" style="19" customWidth="1"/>
    <col min="13320" max="13320" width="17.28515625" style="19" customWidth="1"/>
    <col min="13321" max="13321" width="15.140625" style="19" bestFit="1" customWidth="1"/>
    <col min="13322" max="13322" width="19.42578125" style="19" customWidth="1"/>
    <col min="13323" max="13323" width="12.85546875" style="19" customWidth="1"/>
    <col min="13324" max="13568" width="9.140625" style="19"/>
    <col min="13569" max="13569" width="0" style="19" hidden="1" customWidth="1"/>
    <col min="13570" max="13570" width="106.140625" style="19" customWidth="1"/>
    <col min="13571" max="13571" width="18.28515625" style="19" customWidth="1"/>
    <col min="13572" max="13572" width="15.7109375" style="19" customWidth="1"/>
    <col min="13573" max="13573" width="25" style="19" customWidth="1"/>
    <col min="13574" max="13575" width="15.42578125" style="19" customWidth="1"/>
    <col min="13576" max="13576" width="17.28515625" style="19" customWidth="1"/>
    <col min="13577" max="13577" width="15.140625" style="19" bestFit="1" customWidth="1"/>
    <col min="13578" max="13578" width="19.42578125" style="19" customWidth="1"/>
    <col min="13579" max="13579" width="12.85546875" style="19" customWidth="1"/>
    <col min="13580" max="13824" width="9.140625" style="19"/>
    <col min="13825" max="13825" width="0" style="19" hidden="1" customWidth="1"/>
    <col min="13826" max="13826" width="106.140625" style="19" customWidth="1"/>
    <col min="13827" max="13827" width="18.28515625" style="19" customWidth="1"/>
    <col min="13828" max="13828" width="15.7109375" style="19" customWidth="1"/>
    <col min="13829" max="13829" width="25" style="19" customWidth="1"/>
    <col min="13830" max="13831" width="15.42578125" style="19" customWidth="1"/>
    <col min="13832" max="13832" width="17.28515625" style="19" customWidth="1"/>
    <col min="13833" max="13833" width="15.140625" style="19" bestFit="1" customWidth="1"/>
    <col min="13834" max="13834" width="19.42578125" style="19" customWidth="1"/>
    <col min="13835" max="13835" width="12.85546875" style="19" customWidth="1"/>
    <col min="13836" max="14080" width="9.140625" style="19"/>
    <col min="14081" max="14081" width="0" style="19" hidden="1" customWidth="1"/>
    <col min="14082" max="14082" width="106.140625" style="19" customWidth="1"/>
    <col min="14083" max="14083" width="18.28515625" style="19" customWidth="1"/>
    <col min="14084" max="14084" width="15.7109375" style="19" customWidth="1"/>
    <col min="14085" max="14085" width="25" style="19" customWidth="1"/>
    <col min="14086" max="14087" width="15.42578125" style="19" customWidth="1"/>
    <col min="14088" max="14088" width="17.28515625" style="19" customWidth="1"/>
    <col min="14089" max="14089" width="15.140625" style="19" bestFit="1" customWidth="1"/>
    <col min="14090" max="14090" width="19.42578125" style="19" customWidth="1"/>
    <col min="14091" max="14091" width="12.85546875" style="19" customWidth="1"/>
    <col min="14092" max="14336" width="9.140625" style="19"/>
    <col min="14337" max="14337" width="0" style="19" hidden="1" customWidth="1"/>
    <col min="14338" max="14338" width="106.140625" style="19" customWidth="1"/>
    <col min="14339" max="14339" width="18.28515625" style="19" customWidth="1"/>
    <col min="14340" max="14340" width="15.7109375" style="19" customWidth="1"/>
    <col min="14341" max="14341" width="25" style="19" customWidth="1"/>
    <col min="14342" max="14343" width="15.42578125" style="19" customWidth="1"/>
    <col min="14344" max="14344" width="17.28515625" style="19" customWidth="1"/>
    <col min="14345" max="14345" width="15.140625" style="19" bestFit="1" customWidth="1"/>
    <col min="14346" max="14346" width="19.42578125" style="19" customWidth="1"/>
    <col min="14347" max="14347" width="12.85546875" style="19" customWidth="1"/>
    <col min="14348" max="14592" width="9.140625" style="19"/>
    <col min="14593" max="14593" width="0" style="19" hidden="1" customWidth="1"/>
    <col min="14594" max="14594" width="106.140625" style="19" customWidth="1"/>
    <col min="14595" max="14595" width="18.28515625" style="19" customWidth="1"/>
    <col min="14596" max="14596" width="15.7109375" style="19" customWidth="1"/>
    <col min="14597" max="14597" width="25" style="19" customWidth="1"/>
    <col min="14598" max="14599" width="15.42578125" style="19" customWidth="1"/>
    <col min="14600" max="14600" width="17.28515625" style="19" customWidth="1"/>
    <col min="14601" max="14601" width="15.140625" style="19" bestFit="1" customWidth="1"/>
    <col min="14602" max="14602" width="19.42578125" style="19" customWidth="1"/>
    <col min="14603" max="14603" width="12.85546875" style="19" customWidth="1"/>
    <col min="14604" max="14848" width="9.140625" style="19"/>
    <col min="14849" max="14849" width="0" style="19" hidden="1" customWidth="1"/>
    <col min="14850" max="14850" width="106.140625" style="19" customWidth="1"/>
    <col min="14851" max="14851" width="18.28515625" style="19" customWidth="1"/>
    <col min="14852" max="14852" width="15.7109375" style="19" customWidth="1"/>
    <col min="14853" max="14853" width="25" style="19" customWidth="1"/>
    <col min="14854" max="14855" width="15.42578125" style="19" customWidth="1"/>
    <col min="14856" max="14856" width="17.28515625" style="19" customWidth="1"/>
    <col min="14857" max="14857" width="15.140625" style="19" bestFit="1" customWidth="1"/>
    <col min="14858" max="14858" width="19.42578125" style="19" customWidth="1"/>
    <col min="14859" max="14859" width="12.85546875" style="19" customWidth="1"/>
    <col min="14860" max="15104" width="9.140625" style="19"/>
    <col min="15105" max="15105" width="0" style="19" hidden="1" customWidth="1"/>
    <col min="15106" max="15106" width="106.140625" style="19" customWidth="1"/>
    <col min="15107" max="15107" width="18.28515625" style="19" customWidth="1"/>
    <col min="15108" max="15108" width="15.7109375" style="19" customWidth="1"/>
    <col min="15109" max="15109" width="25" style="19" customWidth="1"/>
    <col min="15110" max="15111" width="15.42578125" style="19" customWidth="1"/>
    <col min="15112" max="15112" width="17.28515625" style="19" customWidth="1"/>
    <col min="15113" max="15113" width="15.140625" style="19" bestFit="1" customWidth="1"/>
    <col min="15114" max="15114" width="19.42578125" style="19" customWidth="1"/>
    <col min="15115" max="15115" width="12.85546875" style="19" customWidth="1"/>
    <col min="15116" max="15360" width="9.140625" style="19"/>
    <col min="15361" max="15361" width="0" style="19" hidden="1" customWidth="1"/>
    <col min="15362" max="15362" width="106.140625" style="19" customWidth="1"/>
    <col min="15363" max="15363" width="18.28515625" style="19" customWidth="1"/>
    <col min="15364" max="15364" width="15.7109375" style="19" customWidth="1"/>
    <col min="15365" max="15365" width="25" style="19" customWidth="1"/>
    <col min="15366" max="15367" width="15.42578125" style="19" customWidth="1"/>
    <col min="15368" max="15368" width="17.28515625" style="19" customWidth="1"/>
    <col min="15369" max="15369" width="15.140625" style="19" bestFit="1" customWidth="1"/>
    <col min="15370" max="15370" width="19.42578125" style="19" customWidth="1"/>
    <col min="15371" max="15371" width="12.85546875" style="19" customWidth="1"/>
    <col min="15372" max="15616" width="9.140625" style="19"/>
    <col min="15617" max="15617" width="0" style="19" hidden="1" customWidth="1"/>
    <col min="15618" max="15618" width="106.140625" style="19" customWidth="1"/>
    <col min="15619" max="15619" width="18.28515625" style="19" customWidth="1"/>
    <col min="15620" max="15620" width="15.7109375" style="19" customWidth="1"/>
    <col min="15621" max="15621" width="25" style="19" customWidth="1"/>
    <col min="15622" max="15623" width="15.42578125" style="19" customWidth="1"/>
    <col min="15624" max="15624" width="17.28515625" style="19" customWidth="1"/>
    <col min="15625" max="15625" width="15.140625" style="19" bestFit="1" customWidth="1"/>
    <col min="15626" max="15626" width="19.42578125" style="19" customWidth="1"/>
    <col min="15627" max="15627" width="12.85546875" style="19" customWidth="1"/>
    <col min="15628" max="15872" width="9.140625" style="19"/>
    <col min="15873" max="15873" width="0" style="19" hidden="1" customWidth="1"/>
    <col min="15874" max="15874" width="106.140625" style="19" customWidth="1"/>
    <col min="15875" max="15875" width="18.28515625" style="19" customWidth="1"/>
    <col min="15876" max="15876" width="15.7109375" style="19" customWidth="1"/>
    <col min="15877" max="15877" width="25" style="19" customWidth="1"/>
    <col min="15878" max="15879" width="15.42578125" style="19" customWidth="1"/>
    <col min="15880" max="15880" width="17.28515625" style="19" customWidth="1"/>
    <col min="15881" max="15881" width="15.140625" style="19" bestFit="1" customWidth="1"/>
    <col min="15882" max="15882" width="19.42578125" style="19" customWidth="1"/>
    <col min="15883" max="15883" width="12.85546875" style="19" customWidth="1"/>
    <col min="15884" max="16128" width="9.140625" style="19"/>
    <col min="16129" max="16129" width="0" style="19" hidden="1" customWidth="1"/>
    <col min="16130" max="16130" width="106.140625" style="19" customWidth="1"/>
    <col min="16131" max="16131" width="18.28515625" style="19" customWidth="1"/>
    <col min="16132" max="16132" width="15.7109375" style="19" customWidth="1"/>
    <col min="16133" max="16133" width="25" style="19" customWidth="1"/>
    <col min="16134" max="16135" width="15.42578125" style="19" customWidth="1"/>
    <col min="16136" max="16136" width="17.28515625" style="19" customWidth="1"/>
    <col min="16137" max="16137" width="15.140625" style="19" bestFit="1" customWidth="1"/>
    <col min="16138" max="16138" width="19.42578125" style="19" customWidth="1"/>
    <col min="16139" max="16139" width="12.85546875" style="19" customWidth="1"/>
    <col min="16140" max="16384" width="9.140625" style="19"/>
  </cols>
  <sheetData>
    <row r="1" spans="1:10" s="203" customFormat="1" hidden="1" x14ac:dyDescent="0.25">
      <c r="A1" s="242"/>
      <c r="B1" s="495" t="s">
        <v>0</v>
      </c>
      <c r="C1" s="496"/>
      <c r="D1" s="496"/>
      <c r="E1" s="496"/>
      <c r="F1" s="496"/>
      <c r="G1" s="496"/>
      <c r="H1" s="497"/>
      <c r="I1" s="204"/>
      <c r="J1" s="205"/>
    </row>
    <row r="2" spans="1:10" s="203" customFormat="1" hidden="1" x14ac:dyDescent="0.25">
      <c r="A2" s="242"/>
      <c r="B2" s="498" t="s">
        <v>1</v>
      </c>
      <c r="C2" s="499"/>
      <c r="D2" s="499"/>
      <c r="E2" s="499"/>
      <c r="F2" s="499"/>
      <c r="G2" s="499"/>
      <c r="H2" s="500"/>
      <c r="I2" s="204"/>
      <c r="J2" s="205"/>
    </row>
    <row r="3" spans="1:10" s="203" customFormat="1" x14ac:dyDescent="0.25">
      <c r="A3" s="242"/>
      <c r="B3" s="206" t="s">
        <v>2</v>
      </c>
      <c r="C3" s="207"/>
      <c r="D3" s="208"/>
      <c r="E3" s="209"/>
      <c r="F3" s="209"/>
      <c r="G3" s="209"/>
      <c r="H3" s="210"/>
      <c r="I3" s="204"/>
      <c r="J3" s="205"/>
    </row>
    <row r="4" spans="1:10" s="203" customFormat="1" ht="45" x14ac:dyDescent="0.25">
      <c r="A4" s="242"/>
      <c r="B4" s="427" t="s">
        <v>419</v>
      </c>
      <c r="C4" s="207"/>
      <c r="D4" s="211"/>
      <c r="E4" s="207"/>
      <c r="F4" s="207"/>
      <c r="G4" s="207"/>
      <c r="H4" s="212"/>
      <c r="I4" s="204"/>
      <c r="J4" s="205"/>
    </row>
    <row r="5" spans="1:10" s="203" customFormat="1" x14ac:dyDescent="0.25">
      <c r="A5" s="242"/>
      <c r="B5" s="553" t="s">
        <v>746</v>
      </c>
      <c r="C5" s="553"/>
      <c r="D5" s="553"/>
      <c r="E5" s="553"/>
      <c r="F5" s="553"/>
      <c r="G5" s="553"/>
      <c r="H5" s="553"/>
      <c r="I5" s="553"/>
      <c r="J5" s="205"/>
    </row>
    <row r="6" spans="1:10" s="203" customFormat="1" x14ac:dyDescent="0.25">
      <c r="A6" s="242"/>
      <c r="B6" s="206"/>
      <c r="C6" s="213"/>
      <c r="D6" s="214"/>
      <c r="E6" s="213"/>
      <c r="F6" s="213"/>
      <c r="G6" s="213"/>
      <c r="H6" s="215"/>
      <c r="I6" s="204"/>
    </row>
    <row r="7" spans="1:10" s="203" customFormat="1" ht="35.1" customHeight="1" x14ac:dyDescent="0.25">
      <c r="A7" s="242"/>
      <c r="B7" s="216" t="s">
        <v>4</v>
      </c>
      <c r="C7" s="216" t="s">
        <v>5</v>
      </c>
      <c r="D7" s="217" t="s">
        <v>6</v>
      </c>
      <c r="E7" s="218" t="s">
        <v>7</v>
      </c>
      <c r="F7" s="219" t="s">
        <v>8</v>
      </c>
      <c r="G7" s="219" t="s">
        <v>9</v>
      </c>
      <c r="H7" s="379" t="s">
        <v>10</v>
      </c>
      <c r="I7" s="204"/>
    </row>
    <row r="8" spans="1:10" s="203" customFormat="1" x14ac:dyDescent="0.25">
      <c r="A8" s="242"/>
      <c r="B8" s="206" t="s">
        <v>11</v>
      </c>
      <c r="C8" s="220"/>
      <c r="D8" s="268"/>
      <c r="E8" s="222"/>
      <c r="F8" s="223"/>
      <c r="G8" s="223"/>
      <c r="H8" s="225"/>
      <c r="I8" s="204"/>
    </row>
    <row r="9" spans="1:10" s="203" customFormat="1" x14ac:dyDescent="0.25">
      <c r="A9" s="242"/>
      <c r="B9" s="206" t="s">
        <v>12</v>
      </c>
      <c r="C9" s="220"/>
      <c r="D9" s="268"/>
      <c r="E9" s="222"/>
      <c r="F9" s="223"/>
      <c r="G9" s="223"/>
      <c r="H9" s="225"/>
      <c r="I9" s="204"/>
    </row>
    <row r="10" spans="1:10" s="203" customFormat="1" x14ac:dyDescent="0.25">
      <c r="A10" s="242"/>
      <c r="B10" s="226" t="s">
        <v>13</v>
      </c>
      <c r="C10" s="220"/>
      <c r="D10" s="268"/>
      <c r="E10" s="222"/>
      <c r="F10" s="223"/>
      <c r="G10" s="223"/>
      <c r="H10" s="225"/>
      <c r="I10" s="204"/>
    </row>
    <row r="11" spans="1:10" s="203" customFormat="1" x14ac:dyDescent="0.25">
      <c r="A11" s="242"/>
      <c r="B11" s="428" t="s">
        <v>420</v>
      </c>
      <c r="C11" s="227" t="s">
        <v>15</v>
      </c>
      <c r="D11" s="374">
        <v>500</v>
      </c>
      <c r="E11" s="228">
        <v>5086.78</v>
      </c>
      <c r="F11" s="238">
        <v>4.84</v>
      </c>
      <c r="G11" s="238">
        <v>6.12</v>
      </c>
      <c r="H11" s="429" t="s">
        <v>421</v>
      </c>
      <c r="I11" s="204"/>
    </row>
    <row r="12" spans="1:10" s="203" customFormat="1" x14ac:dyDescent="0.25">
      <c r="A12" s="242"/>
      <c r="B12" s="428" t="s">
        <v>790</v>
      </c>
      <c r="C12" s="227" t="s">
        <v>15</v>
      </c>
      <c r="D12" s="374">
        <v>400</v>
      </c>
      <c r="E12" s="228">
        <v>4003.88</v>
      </c>
      <c r="F12" s="238">
        <v>3.81</v>
      </c>
      <c r="G12" s="238">
        <v>5.79</v>
      </c>
      <c r="H12" s="429" t="s">
        <v>791</v>
      </c>
      <c r="I12" s="204"/>
    </row>
    <row r="13" spans="1:10" s="203" customFormat="1" x14ac:dyDescent="0.25">
      <c r="A13" s="242"/>
      <c r="B13" s="428" t="s">
        <v>229</v>
      </c>
      <c r="C13" s="227" t="s">
        <v>230</v>
      </c>
      <c r="D13" s="374">
        <v>280</v>
      </c>
      <c r="E13" s="228">
        <v>3294.7</v>
      </c>
      <c r="F13" s="238">
        <v>3.13</v>
      </c>
      <c r="G13" s="238">
        <v>7.3649999999999993</v>
      </c>
      <c r="H13" s="429" t="s">
        <v>231</v>
      </c>
      <c r="I13" s="204"/>
    </row>
    <row r="14" spans="1:10" s="203" customFormat="1" x14ac:dyDescent="0.25">
      <c r="A14" s="242"/>
      <c r="B14" s="428" t="s">
        <v>422</v>
      </c>
      <c r="C14" s="227" t="s">
        <v>335</v>
      </c>
      <c r="D14" s="374">
        <v>278</v>
      </c>
      <c r="E14" s="228">
        <v>2896.24</v>
      </c>
      <c r="F14" s="238">
        <v>2.75</v>
      </c>
      <c r="G14" s="238">
        <v>6.620000000000001</v>
      </c>
      <c r="H14" s="429" t="s">
        <v>423</v>
      </c>
      <c r="I14" s="204"/>
    </row>
    <row r="15" spans="1:10" s="203" customFormat="1" x14ac:dyDescent="0.25">
      <c r="A15" s="242"/>
      <c r="B15" s="428" t="s">
        <v>424</v>
      </c>
      <c r="C15" s="227" t="s">
        <v>237</v>
      </c>
      <c r="D15" s="374">
        <v>250</v>
      </c>
      <c r="E15" s="228">
        <v>2811.04</v>
      </c>
      <c r="F15" s="238">
        <v>2.67</v>
      </c>
      <c r="G15" s="238">
        <v>6.3421999999999992</v>
      </c>
      <c r="H15" s="429" t="s">
        <v>425</v>
      </c>
      <c r="I15" s="204"/>
    </row>
    <row r="16" spans="1:10" s="203" customFormat="1" x14ac:dyDescent="0.25">
      <c r="A16" s="242"/>
      <c r="B16" s="428" t="s">
        <v>426</v>
      </c>
      <c r="C16" s="227" t="s">
        <v>15</v>
      </c>
      <c r="D16" s="374">
        <v>250</v>
      </c>
      <c r="E16" s="228">
        <v>2748.88</v>
      </c>
      <c r="F16" s="238">
        <v>2.61</v>
      </c>
      <c r="G16" s="238">
        <v>5.2</v>
      </c>
      <c r="H16" s="429" t="s">
        <v>427</v>
      </c>
      <c r="I16" s="204"/>
    </row>
    <row r="17" spans="1:9" s="203" customFormat="1" x14ac:dyDescent="0.25">
      <c r="A17" s="242"/>
      <c r="B17" s="428" t="s">
        <v>428</v>
      </c>
      <c r="C17" s="227" t="s">
        <v>237</v>
      </c>
      <c r="D17" s="374">
        <v>250</v>
      </c>
      <c r="E17" s="228">
        <v>2634.39</v>
      </c>
      <c r="F17" s="238">
        <v>2.5</v>
      </c>
      <c r="G17" s="238">
        <v>5.14</v>
      </c>
      <c r="H17" s="429" t="s">
        <v>429</v>
      </c>
      <c r="I17" s="204"/>
    </row>
    <row r="18" spans="1:9" s="203" customFormat="1" x14ac:dyDescent="0.25">
      <c r="A18" s="242"/>
      <c r="B18" s="428" t="s">
        <v>212</v>
      </c>
      <c r="C18" s="227" t="s">
        <v>213</v>
      </c>
      <c r="D18" s="374">
        <v>250</v>
      </c>
      <c r="E18" s="228">
        <v>2623.67</v>
      </c>
      <c r="F18" s="238">
        <v>2.4900000000000002</v>
      </c>
      <c r="G18" s="238">
        <v>9.2632999999999992</v>
      </c>
      <c r="H18" s="429" t="s">
        <v>214</v>
      </c>
      <c r="I18" s="204"/>
    </row>
    <row r="19" spans="1:9" s="203" customFormat="1" x14ac:dyDescent="0.25">
      <c r="A19" s="242"/>
      <c r="B19" s="428" t="s">
        <v>38</v>
      </c>
      <c r="C19" s="227" t="s">
        <v>15</v>
      </c>
      <c r="D19" s="374">
        <v>250</v>
      </c>
      <c r="E19" s="228">
        <v>2608.44</v>
      </c>
      <c r="F19" s="238">
        <v>2.48</v>
      </c>
      <c r="G19" s="238">
        <v>5.0650000000000004</v>
      </c>
      <c r="H19" s="429" t="s">
        <v>39</v>
      </c>
      <c r="I19" s="204"/>
    </row>
    <row r="20" spans="1:9" s="203" customFormat="1" x14ac:dyDescent="0.25">
      <c r="A20" s="242"/>
      <c r="B20" s="428" t="s">
        <v>69</v>
      </c>
      <c r="C20" s="227" t="s">
        <v>15</v>
      </c>
      <c r="D20" s="374">
        <v>250</v>
      </c>
      <c r="E20" s="228">
        <v>2595.09</v>
      </c>
      <c r="F20" s="238">
        <v>2.4700000000000002</v>
      </c>
      <c r="G20" s="238">
        <v>4.915</v>
      </c>
      <c r="H20" s="429" t="s">
        <v>70</v>
      </c>
      <c r="I20" s="204"/>
    </row>
    <row r="21" spans="1:9" s="203" customFormat="1" x14ac:dyDescent="0.25">
      <c r="A21" s="242"/>
      <c r="B21" s="428" t="s">
        <v>351</v>
      </c>
      <c r="C21" s="227" t="s">
        <v>15</v>
      </c>
      <c r="D21" s="374">
        <v>250</v>
      </c>
      <c r="E21" s="228">
        <v>2514.35</v>
      </c>
      <c r="F21" s="238">
        <v>2.39</v>
      </c>
      <c r="G21" s="238">
        <v>4.9474999999999998</v>
      </c>
      <c r="H21" s="429" t="s">
        <v>352</v>
      </c>
      <c r="I21" s="204"/>
    </row>
    <row r="22" spans="1:9" s="203" customFormat="1" x14ac:dyDescent="0.25">
      <c r="A22" s="242"/>
      <c r="B22" s="428" t="s">
        <v>430</v>
      </c>
      <c r="C22" s="227" t="s">
        <v>335</v>
      </c>
      <c r="D22" s="374">
        <v>200</v>
      </c>
      <c r="E22" s="228">
        <v>2160.92</v>
      </c>
      <c r="F22" s="238">
        <v>2.0499999999999998</v>
      </c>
      <c r="G22" s="238">
        <v>6.544999999999999</v>
      </c>
      <c r="H22" s="429" t="s">
        <v>431</v>
      </c>
      <c r="I22" s="204"/>
    </row>
    <row r="23" spans="1:9" s="203" customFormat="1" x14ac:dyDescent="0.25">
      <c r="A23" s="242"/>
      <c r="B23" s="428" t="s">
        <v>432</v>
      </c>
      <c r="C23" s="227" t="s">
        <v>15</v>
      </c>
      <c r="D23" s="374">
        <v>2000</v>
      </c>
      <c r="E23" s="228">
        <v>2125.0700000000002</v>
      </c>
      <c r="F23" s="238">
        <v>2.02</v>
      </c>
      <c r="G23" s="238">
        <v>7.3748999999999993</v>
      </c>
      <c r="H23" s="429" t="s">
        <v>433</v>
      </c>
      <c r="I23" s="204"/>
    </row>
    <row r="24" spans="1:9" s="203" customFormat="1" x14ac:dyDescent="0.25">
      <c r="A24" s="242"/>
      <c r="B24" s="428" t="s">
        <v>434</v>
      </c>
      <c r="C24" s="227" t="s">
        <v>435</v>
      </c>
      <c r="D24" s="374">
        <v>154</v>
      </c>
      <c r="E24" s="228">
        <v>1718.24</v>
      </c>
      <c r="F24" s="238">
        <v>1.63</v>
      </c>
      <c r="G24" s="238">
        <v>6.6242999999999999</v>
      </c>
      <c r="H24" s="429" t="s">
        <v>436</v>
      </c>
      <c r="I24" s="204"/>
    </row>
    <row r="25" spans="1:9" s="203" customFormat="1" x14ac:dyDescent="0.25">
      <c r="A25" s="242"/>
      <c r="B25" s="428" t="s">
        <v>437</v>
      </c>
      <c r="C25" s="227" t="s">
        <v>15</v>
      </c>
      <c r="D25" s="374">
        <v>150</v>
      </c>
      <c r="E25" s="228">
        <v>1608.12</v>
      </c>
      <c r="F25" s="238">
        <v>1.53</v>
      </c>
      <c r="G25" s="238">
        <v>6.7749999999999995</v>
      </c>
      <c r="H25" s="429" t="s">
        <v>438</v>
      </c>
      <c r="I25" s="204"/>
    </row>
    <row r="26" spans="1:9" s="203" customFormat="1" x14ac:dyDescent="0.25">
      <c r="A26" s="242"/>
      <c r="B26" s="428" t="s">
        <v>239</v>
      </c>
      <c r="C26" s="227" t="s">
        <v>15</v>
      </c>
      <c r="D26" s="374">
        <v>152</v>
      </c>
      <c r="E26" s="228">
        <v>1498.14</v>
      </c>
      <c r="F26" s="238">
        <v>1.42</v>
      </c>
      <c r="G26" s="238">
        <v>6.6243999999999996</v>
      </c>
      <c r="H26" s="429" t="s">
        <v>240</v>
      </c>
      <c r="I26" s="204"/>
    </row>
    <row r="27" spans="1:9" s="203" customFormat="1" x14ac:dyDescent="0.25">
      <c r="A27" s="242"/>
      <c r="B27" s="428" t="s">
        <v>439</v>
      </c>
      <c r="C27" s="227" t="s">
        <v>15</v>
      </c>
      <c r="D27" s="374">
        <v>1508</v>
      </c>
      <c r="E27" s="228">
        <v>1328.05</v>
      </c>
      <c r="F27" s="238">
        <v>1.26</v>
      </c>
      <c r="G27" s="238">
        <v>7.7197000000000005</v>
      </c>
      <c r="H27" s="429" t="s">
        <v>440</v>
      </c>
      <c r="I27" s="204"/>
    </row>
    <row r="28" spans="1:9" s="203" customFormat="1" x14ac:dyDescent="0.25">
      <c r="A28" s="242"/>
      <c r="B28" s="428" t="s">
        <v>441</v>
      </c>
      <c r="C28" s="227" t="s">
        <v>442</v>
      </c>
      <c r="D28" s="374">
        <v>1100</v>
      </c>
      <c r="E28" s="228">
        <v>1187.55</v>
      </c>
      <c r="F28" s="238">
        <v>1.1299999999999999</v>
      </c>
      <c r="G28" s="238">
        <v>8.3899000000000008</v>
      </c>
      <c r="H28" s="429" t="s">
        <v>443</v>
      </c>
      <c r="I28" s="204"/>
    </row>
    <row r="29" spans="1:9" s="203" customFormat="1" x14ac:dyDescent="0.25">
      <c r="A29" s="242"/>
      <c r="B29" s="428" t="s">
        <v>446</v>
      </c>
      <c r="C29" s="227" t="s">
        <v>15</v>
      </c>
      <c r="D29" s="374">
        <v>1000</v>
      </c>
      <c r="E29" s="228">
        <v>1058.6400000000001</v>
      </c>
      <c r="F29" s="238">
        <v>1.01</v>
      </c>
      <c r="G29" s="238">
        <v>7.13</v>
      </c>
      <c r="H29" s="429" t="s">
        <v>447</v>
      </c>
      <c r="I29" s="204"/>
    </row>
    <row r="30" spans="1:9" s="203" customFormat="1" x14ac:dyDescent="0.25">
      <c r="A30" s="242"/>
      <c r="B30" s="428" t="s">
        <v>444</v>
      </c>
      <c r="C30" s="227" t="s">
        <v>15</v>
      </c>
      <c r="D30" s="374">
        <v>100</v>
      </c>
      <c r="E30" s="228">
        <v>1065.94</v>
      </c>
      <c r="F30" s="238">
        <v>1.01</v>
      </c>
      <c r="G30" s="238">
        <v>6.7749999999999995</v>
      </c>
      <c r="H30" s="429" t="s">
        <v>445</v>
      </c>
      <c r="I30" s="204"/>
    </row>
    <row r="31" spans="1:9" s="203" customFormat="1" x14ac:dyDescent="0.25">
      <c r="A31" s="242"/>
      <c r="B31" s="428" t="s">
        <v>236</v>
      </c>
      <c r="C31" s="227" t="s">
        <v>237</v>
      </c>
      <c r="D31" s="374">
        <v>100</v>
      </c>
      <c r="E31" s="228">
        <v>1040.3599999999999</v>
      </c>
      <c r="F31" s="238">
        <v>0.99</v>
      </c>
      <c r="G31" s="238">
        <v>5.46</v>
      </c>
      <c r="H31" s="429" t="s">
        <v>238</v>
      </c>
      <c r="I31" s="204"/>
    </row>
    <row r="32" spans="1:9" s="203" customFormat="1" x14ac:dyDescent="0.25">
      <c r="A32" s="242"/>
      <c r="B32" s="428" t="s">
        <v>814</v>
      </c>
      <c r="C32" s="227" t="s">
        <v>237</v>
      </c>
      <c r="D32" s="374">
        <v>100</v>
      </c>
      <c r="E32" s="228">
        <v>1000.15</v>
      </c>
      <c r="F32" s="238">
        <v>0.95</v>
      </c>
      <c r="G32" s="238">
        <v>6.0526</v>
      </c>
      <c r="H32" s="429" t="s">
        <v>815</v>
      </c>
      <c r="I32" s="204"/>
    </row>
    <row r="33" spans="1:14" s="203" customFormat="1" x14ac:dyDescent="0.25">
      <c r="A33" s="242"/>
      <c r="B33" s="428" t="s">
        <v>448</v>
      </c>
      <c r="C33" s="227" t="s">
        <v>237</v>
      </c>
      <c r="D33" s="374">
        <v>70</v>
      </c>
      <c r="E33" s="228">
        <v>764.98</v>
      </c>
      <c r="F33" s="238">
        <v>0.73</v>
      </c>
      <c r="G33" s="238">
        <v>6.2425999999999995</v>
      </c>
      <c r="H33" s="429" t="s">
        <v>449</v>
      </c>
      <c r="I33" s="204"/>
    </row>
    <row r="34" spans="1:14" s="203" customFormat="1" x14ac:dyDescent="0.25">
      <c r="A34" s="242"/>
      <c r="B34" s="428" t="s">
        <v>450</v>
      </c>
      <c r="C34" s="227" t="s">
        <v>442</v>
      </c>
      <c r="D34" s="374">
        <v>608</v>
      </c>
      <c r="E34" s="228">
        <v>671.21</v>
      </c>
      <c r="F34" s="238">
        <v>0.64</v>
      </c>
      <c r="G34" s="238">
        <v>9.0695999999999994</v>
      </c>
      <c r="H34" s="429" t="s">
        <v>451</v>
      </c>
      <c r="I34" s="204"/>
    </row>
    <row r="35" spans="1:14" s="203" customFormat="1" x14ac:dyDescent="0.25">
      <c r="A35" s="242"/>
      <c r="B35" s="428" t="s">
        <v>452</v>
      </c>
      <c r="C35" s="227" t="s">
        <v>442</v>
      </c>
      <c r="D35" s="374">
        <v>609</v>
      </c>
      <c r="E35" s="228">
        <v>674.84</v>
      </c>
      <c r="F35" s="238">
        <v>0.64</v>
      </c>
      <c r="G35" s="238">
        <v>9.1191999999999993</v>
      </c>
      <c r="H35" s="429" t="s">
        <v>453</v>
      </c>
      <c r="I35" s="204"/>
    </row>
    <row r="36" spans="1:14" s="203" customFormat="1" x14ac:dyDescent="0.25">
      <c r="A36" s="242"/>
      <c r="B36" s="428" t="s">
        <v>241</v>
      </c>
      <c r="C36" s="227" t="s">
        <v>15</v>
      </c>
      <c r="D36" s="374">
        <v>56</v>
      </c>
      <c r="E36" s="228">
        <v>553.47</v>
      </c>
      <c r="F36" s="238">
        <v>0.53</v>
      </c>
      <c r="G36" s="238">
        <v>6.6243999999999996</v>
      </c>
      <c r="H36" s="429" t="s">
        <v>242</v>
      </c>
      <c r="I36" s="204"/>
    </row>
    <row r="37" spans="1:14" s="203" customFormat="1" x14ac:dyDescent="0.25">
      <c r="A37" s="242"/>
      <c r="B37" s="428" t="s">
        <v>243</v>
      </c>
      <c r="C37" s="227" t="s">
        <v>15</v>
      </c>
      <c r="D37" s="374">
        <v>48</v>
      </c>
      <c r="E37" s="228">
        <v>470.86</v>
      </c>
      <c r="F37" s="238">
        <v>0.45</v>
      </c>
      <c r="G37" s="238">
        <v>6.6244999999999994</v>
      </c>
      <c r="H37" s="429" t="s">
        <v>244</v>
      </c>
      <c r="I37" s="204"/>
    </row>
    <row r="38" spans="1:14" s="203" customFormat="1" x14ac:dyDescent="0.25">
      <c r="A38" s="242"/>
      <c r="B38" s="428" t="s">
        <v>245</v>
      </c>
      <c r="C38" s="227" t="s">
        <v>15</v>
      </c>
      <c r="D38" s="374">
        <v>48</v>
      </c>
      <c r="E38" s="228">
        <v>472.33</v>
      </c>
      <c r="F38" s="238">
        <v>0.45</v>
      </c>
      <c r="G38" s="238">
        <v>6.6244999999999994</v>
      </c>
      <c r="H38" s="429" t="s">
        <v>246</v>
      </c>
      <c r="I38" s="204"/>
    </row>
    <row r="39" spans="1:14" s="203" customFormat="1" x14ac:dyDescent="0.25">
      <c r="A39" s="242"/>
      <c r="B39" s="428" t="s">
        <v>456</v>
      </c>
      <c r="C39" s="227" t="s">
        <v>15</v>
      </c>
      <c r="D39" s="374">
        <v>28</v>
      </c>
      <c r="E39" s="228">
        <v>326.33</v>
      </c>
      <c r="F39" s="238">
        <v>0.31</v>
      </c>
      <c r="G39" s="238">
        <v>5.8650000000000002</v>
      </c>
      <c r="H39" s="429" t="s">
        <v>457</v>
      </c>
      <c r="I39" s="204"/>
    </row>
    <row r="40" spans="1:14" s="203" customFormat="1" x14ac:dyDescent="0.25">
      <c r="A40" s="242"/>
      <c r="B40" s="428" t="s">
        <v>763</v>
      </c>
      <c r="C40" s="227" t="s">
        <v>222</v>
      </c>
      <c r="D40" s="374">
        <v>30</v>
      </c>
      <c r="E40" s="228">
        <v>318.54000000000002</v>
      </c>
      <c r="F40" s="238">
        <v>0.3</v>
      </c>
      <c r="G40" s="238">
        <v>5.5250000000000004</v>
      </c>
      <c r="H40" s="429" t="s">
        <v>764</v>
      </c>
      <c r="I40" s="204"/>
    </row>
    <row r="41" spans="1:14" s="203" customFormat="1" x14ac:dyDescent="0.25">
      <c r="A41" s="242"/>
      <c r="B41" s="428" t="s">
        <v>458</v>
      </c>
      <c r="C41" s="227" t="s">
        <v>442</v>
      </c>
      <c r="D41" s="374">
        <v>220</v>
      </c>
      <c r="E41" s="228">
        <v>239.05</v>
      </c>
      <c r="F41" s="238">
        <v>0.23</v>
      </c>
      <c r="G41" s="238">
        <v>8.5649999999999995</v>
      </c>
      <c r="H41" s="429" t="s">
        <v>459</v>
      </c>
      <c r="I41" s="204"/>
    </row>
    <row r="42" spans="1:14" s="203" customFormat="1" x14ac:dyDescent="0.25">
      <c r="A42" s="242"/>
      <c r="B42" s="428" t="s">
        <v>460</v>
      </c>
      <c r="C42" s="227" t="s">
        <v>442</v>
      </c>
      <c r="D42" s="374">
        <v>131</v>
      </c>
      <c r="E42" s="228">
        <v>143.66999999999999</v>
      </c>
      <c r="F42" s="238">
        <v>0.14000000000000001</v>
      </c>
      <c r="G42" s="238">
        <v>8.86</v>
      </c>
      <c r="H42" s="429" t="s">
        <v>461</v>
      </c>
      <c r="I42" s="204"/>
      <c r="J42" s="283"/>
    </row>
    <row r="43" spans="1:14" s="203" customFormat="1" x14ac:dyDescent="0.25">
      <c r="A43" s="242"/>
      <c r="B43" s="428" t="s">
        <v>462</v>
      </c>
      <c r="C43" s="227" t="s">
        <v>435</v>
      </c>
      <c r="D43" s="374">
        <v>9</v>
      </c>
      <c r="E43" s="228">
        <v>100.41</v>
      </c>
      <c r="F43" s="238">
        <v>0.1</v>
      </c>
      <c r="G43" s="238">
        <v>6.8048000000000002</v>
      </c>
      <c r="H43" s="429" t="s">
        <v>463</v>
      </c>
      <c r="I43" s="204"/>
    </row>
    <row r="44" spans="1:14" s="203" customFormat="1" x14ac:dyDescent="0.25">
      <c r="A44" s="242"/>
      <c r="B44" s="428" t="s">
        <v>464</v>
      </c>
      <c r="C44" s="227" t="s">
        <v>442</v>
      </c>
      <c r="D44" s="374">
        <v>81</v>
      </c>
      <c r="E44" s="228">
        <v>88.54</v>
      </c>
      <c r="F44" s="238">
        <v>0.08</v>
      </c>
      <c r="G44" s="238">
        <v>8.6850000000000005</v>
      </c>
      <c r="H44" s="429" t="s">
        <v>465</v>
      </c>
      <c r="I44" s="204"/>
    </row>
    <row r="45" spans="1:14" s="203" customFormat="1" x14ac:dyDescent="0.25">
      <c r="A45" s="242"/>
      <c r="B45" s="428" t="s">
        <v>247</v>
      </c>
      <c r="C45" s="227" t="s">
        <v>15</v>
      </c>
      <c r="D45" s="374">
        <v>8</v>
      </c>
      <c r="E45" s="228">
        <v>77.06</v>
      </c>
      <c r="F45" s="238">
        <v>7.0000000000000007E-2</v>
      </c>
      <c r="G45" s="238">
        <v>6.6249000000000002</v>
      </c>
      <c r="H45" s="429" t="s">
        <v>248</v>
      </c>
      <c r="I45" s="204"/>
    </row>
    <row r="46" spans="1:14" s="203" customFormat="1" x14ac:dyDescent="0.25">
      <c r="A46" s="242"/>
      <c r="B46" s="428" t="s">
        <v>249</v>
      </c>
      <c r="C46" s="227" t="s">
        <v>15</v>
      </c>
      <c r="D46" s="374">
        <v>8</v>
      </c>
      <c r="E46" s="228">
        <v>77.260000000000005</v>
      </c>
      <c r="F46" s="238">
        <v>7.0000000000000007E-2</v>
      </c>
      <c r="G46" s="238">
        <v>6.6186999999999996</v>
      </c>
      <c r="H46" s="429" t="s">
        <v>250</v>
      </c>
      <c r="I46" s="204"/>
    </row>
    <row r="47" spans="1:14" s="203" customFormat="1" x14ac:dyDescent="0.25">
      <c r="A47" s="242"/>
      <c r="B47" s="230" t="s">
        <v>79</v>
      </c>
      <c r="C47" s="230"/>
      <c r="D47" s="22"/>
      <c r="E47" s="232">
        <f>SUM(E11:E46)</f>
        <v>54587.190000000017</v>
      </c>
      <c r="F47" s="232">
        <f>SUM(F11:F46)</f>
        <v>51.88000000000001</v>
      </c>
      <c r="G47" s="241"/>
      <c r="H47" s="237"/>
      <c r="I47" s="204"/>
      <c r="J47" s="204"/>
      <c r="L47" s="383"/>
      <c r="N47" s="383"/>
    </row>
    <row r="48" spans="1:14" s="203" customFormat="1" x14ac:dyDescent="0.25">
      <c r="A48" s="242"/>
      <c r="B48" s="230" t="s">
        <v>363</v>
      </c>
      <c r="C48" s="230"/>
      <c r="D48" s="22"/>
      <c r="E48" s="241"/>
      <c r="F48" s="234"/>
      <c r="G48" s="241"/>
      <c r="H48" s="237"/>
      <c r="I48" s="204"/>
      <c r="J48" s="204"/>
      <c r="L48" s="383"/>
      <c r="N48" s="383"/>
    </row>
    <row r="49" spans="1:14" s="203" customFormat="1" x14ac:dyDescent="0.25">
      <c r="A49" s="242"/>
      <c r="B49" s="230" t="s">
        <v>13</v>
      </c>
      <c r="C49" s="230"/>
      <c r="D49" s="22"/>
      <c r="E49" s="241"/>
      <c r="F49" s="234"/>
      <c r="G49" s="241"/>
      <c r="H49" s="237"/>
      <c r="I49" s="204"/>
      <c r="J49" s="204"/>
      <c r="L49" s="383"/>
      <c r="N49" s="383"/>
    </row>
    <row r="50" spans="1:14" s="203" customFormat="1" x14ac:dyDescent="0.25">
      <c r="A50" s="242"/>
      <c r="B50" s="242" t="s">
        <v>466</v>
      </c>
      <c r="C50" s="242" t="s">
        <v>66</v>
      </c>
      <c r="D50" s="21">
        <v>250</v>
      </c>
      <c r="E50" s="244">
        <v>1306.25</v>
      </c>
      <c r="F50" s="245">
        <v>1.24</v>
      </c>
      <c r="G50" s="244">
        <v>6.74</v>
      </c>
      <c r="H50" s="237" t="s">
        <v>467</v>
      </c>
      <c r="I50" s="204"/>
      <c r="J50" s="204"/>
      <c r="L50" s="383"/>
      <c r="N50" s="383"/>
    </row>
    <row r="51" spans="1:14" s="203" customFormat="1" x14ac:dyDescent="0.25">
      <c r="A51" s="242"/>
      <c r="B51" s="230" t="s">
        <v>79</v>
      </c>
      <c r="C51" s="230"/>
      <c r="D51" s="22"/>
      <c r="E51" s="233">
        <f>SUM(E50)</f>
        <v>1306.25</v>
      </c>
      <c r="F51" s="233">
        <f>SUM(F50)</f>
        <v>1.24</v>
      </c>
      <c r="G51" s="241"/>
      <c r="H51" s="237"/>
      <c r="I51" s="204"/>
      <c r="J51" s="204"/>
      <c r="L51" s="383"/>
      <c r="N51" s="383"/>
    </row>
    <row r="52" spans="1:14" s="203" customFormat="1" x14ac:dyDescent="0.25">
      <c r="A52" s="242"/>
      <c r="B52" s="230" t="s">
        <v>366</v>
      </c>
      <c r="C52" s="220"/>
      <c r="D52" s="290"/>
      <c r="E52" s="87"/>
      <c r="F52" s="12"/>
      <c r="G52" s="12"/>
      <c r="H52" s="237"/>
      <c r="I52" s="204"/>
      <c r="J52" s="204"/>
      <c r="L52" s="383"/>
      <c r="N52" s="383"/>
    </row>
    <row r="53" spans="1:14" s="203" customFormat="1" x14ac:dyDescent="0.25">
      <c r="A53" s="242"/>
      <c r="B53" s="242" t="s">
        <v>816</v>
      </c>
      <c r="C53" s="239" t="s">
        <v>367</v>
      </c>
      <c r="D53" s="390">
        <v>16</v>
      </c>
      <c r="E53" s="63">
        <v>1408.13</v>
      </c>
      <c r="F53" s="14">
        <v>1.34</v>
      </c>
      <c r="G53" s="14">
        <v>6.3121</v>
      </c>
      <c r="H53" s="237" t="s">
        <v>468</v>
      </c>
      <c r="I53" s="204"/>
      <c r="J53" s="204"/>
      <c r="L53" s="383"/>
      <c r="N53" s="383"/>
    </row>
    <row r="54" spans="1:14" s="246" customFormat="1" x14ac:dyDescent="0.25">
      <c r="A54" s="230"/>
      <c r="B54" s="242" t="s">
        <v>817</v>
      </c>
      <c r="C54" s="239" t="s">
        <v>367</v>
      </c>
      <c r="D54" s="390">
        <v>16</v>
      </c>
      <c r="E54" s="63">
        <v>1385.01</v>
      </c>
      <c r="F54" s="14">
        <v>1.32</v>
      </c>
      <c r="G54" s="14">
        <v>6.3727999999999989</v>
      </c>
      <c r="H54" s="237" t="s">
        <v>469</v>
      </c>
      <c r="I54" s="204"/>
      <c r="J54" s="204"/>
    </row>
    <row r="55" spans="1:14" s="246" customFormat="1" x14ac:dyDescent="0.25">
      <c r="A55" s="230"/>
      <c r="B55" s="242" t="s">
        <v>818</v>
      </c>
      <c r="C55" s="239" t="s">
        <v>367</v>
      </c>
      <c r="D55" s="390">
        <v>16</v>
      </c>
      <c r="E55" s="63">
        <v>1362.33</v>
      </c>
      <c r="F55" s="14">
        <v>1.3</v>
      </c>
      <c r="G55" s="14">
        <v>6.4132999999999996</v>
      </c>
      <c r="H55" s="237" t="s">
        <v>470</v>
      </c>
      <c r="I55" s="204"/>
      <c r="J55" s="204"/>
    </row>
    <row r="56" spans="1:14" s="246" customFormat="1" x14ac:dyDescent="0.25">
      <c r="A56" s="230"/>
      <c r="B56" s="242" t="s">
        <v>819</v>
      </c>
      <c r="C56" s="239" t="s">
        <v>367</v>
      </c>
      <c r="D56" s="390">
        <v>14</v>
      </c>
      <c r="E56" s="63">
        <v>1165.52</v>
      </c>
      <c r="F56" s="14">
        <v>1.1100000000000001</v>
      </c>
      <c r="G56" s="14">
        <v>6.6711999999999989</v>
      </c>
      <c r="H56" s="237" t="s">
        <v>471</v>
      </c>
      <c r="I56" s="204"/>
      <c r="J56" s="204"/>
    </row>
    <row r="57" spans="1:14" s="246" customFormat="1" x14ac:dyDescent="0.25">
      <c r="A57" s="230"/>
      <c r="B57" s="230" t="s">
        <v>79</v>
      </c>
      <c r="C57" s="220"/>
      <c r="D57" s="430"/>
      <c r="E57" s="70">
        <f>SUM(E53:E56)</f>
        <v>5320.99</v>
      </c>
      <c r="F57" s="16">
        <f>SUM(F53:F56)</f>
        <v>5.07</v>
      </c>
      <c r="G57" s="12"/>
      <c r="H57" s="237"/>
      <c r="I57" s="204"/>
      <c r="J57" s="204"/>
    </row>
    <row r="58" spans="1:14" s="246" customFormat="1" x14ac:dyDescent="0.25">
      <c r="A58" s="230"/>
      <c r="B58" s="230" t="s">
        <v>81</v>
      </c>
      <c r="C58" s="220"/>
      <c r="D58" s="430"/>
      <c r="E58" s="87"/>
      <c r="F58" s="12"/>
      <c r="G58" s="12"/>
      <c r="H58" s="237"/>
      <c r="I58" s="204"/>
      <c r="J58" s="204"/>
    </row>
    <row r="59" spans="1:14" s="246" customFormat="1" x14ac:dyDescent="0.25">
      <c r="A59" s="230"/>
      <c r="B59" s="230" t="s">
        <v>82</v>
      </c>
      <c r="C59" s="220"/>
      <c r="D59" s="430"/>
      <c r="E59" s="87"/>
      <c r="F59" s="12"/>
      <c r="G59" s="12"/>
      <c r="H59" s="237"/>
      <c r="I59" s="204"/>
      <c r="J59" s="204"/>
    </row>
    <row r="60" spans="1:14" s="246" customFormat="1" x14ac:dyDescent="0.25">
      <c r="A60" s="230"/>
      <c r="B60" s="242" t="s">
        <v>207</v>
      </c>
      <c r="C60" s="239" t="s">
        <v>90</v>
      </c>
      <c r="D60" s="390">
        <v>17500000</v>
      </c>
      <c r="E60" s="63">
        <v>17502.84</v>
      </c>
      <c r="F60" s="14">
        <v>16.64</v>
      </c>
      <c r="G60" s="14">
        <v>5.5830000000000002</v>
      </c>
      <c r="H60" s="237" t="s">
        <v>208</v>
      </c>
      <c r="I60" s="204"/>
      <c r="J60" s="204"/>
    </row>
    <row r="61" spans="1:14" s="246" customFormat="1" x14ac:dyDescent="0.25">
      <c r="A61" s="230"/>
      <c r="B61" s="242" t="s">
        <v>89</v>
      </c>
      <c r="C61" s="239" t="s">
        <v>90</v>
      </c>
      <c r="D61" s="390">
        <v>12500000</v>
      </c>
      <c r="E61" s="63">
        <v>12620.88</v>
      </c>
      <c r="F61" s="14">
        <v>12</v>
      </c>
      <c r="G61" s="14">
        <v>5.9630999999999998</v>
      </c>
      <c r="H61" s="237" t="s">
        <v>91</v>
      </c>
      <c r="I61" s="204"/>
      <c r="J61" s="204"/>
    </row>
    <row r="62" spans="1:14" s="246" customFormat="1" x14ac:dyDescent="0.25">
      <c r="A62" s="230"/>
      <c r="B62" s="242" t="s">
        <v>285</v>
      </c>
      <c r="C62" s="239" t="s">
        <v>90</v>
      </c>
      <c r="D62" s="390">
        <v>2500000</v>
      </c>
      <c r="E62" s="63">
        <v>2622.03</v>
      </c>
      <c r="F62" s="14">
        <v>2.4900000000000002</v>
      </c>
      <c r="G62" s="14">
        <v>4.7000999999999999</v>
      </c>
      <c r="H62" s="237" t="s">
        <v>286</v>
      </c>
      <c r="I62" s="204"/>
      <c r="J62" s="204"/>
    </row>
    <row r="63" spans="1:14" s="246" customFormat="1" x14ac:dyDescent="0.25">
      <c r="A63" s="230"/>
      <c r="B63" s="242" t="s">
        <v>93</v>
      </c>
      <c r="C63" s="239" t="s">
        <v>90</v>
      </c>
      <c r="D63" s="390">
        <v>2500000</v>
      </c>
      <c r="E63" s="63">
        <v>2606.6</v>
      </c>
      <c r="F63" s="14">
        <v>2.48</v>
      </c>
      <c r="G63" s="14">
        <v>5.2614000000000001</v>
      </c>
      <c r="H63" s="237" t="s">
        <v>94</v>
      </c>
      <c r="I63" s="204"/>
      <c r="J63" s="204"/>
    </row>
    <row r="64" spans="1:14" s="246" customFormat="1" x14ac:dyDescent="0.25">
      <c r="A64" s="230"/>
      <c r="B64" s="242" t="s">
        <v>95</v>
      </c>
      <c r="C64" s="239" t="s">
        <v>90</v>
      </c>
      <c r="D64" s="390">
        <v>2500000</v>
      </c>
      <c r="E64" s="63">
        <v>2602.63</v>
      </c>
      <c r="F64" s="14">
        <v>2.4700000000000002</v>
      </c>
      <c r="G64" s="14">
        <v>6.3061999999999996</v>
      </c>
      <c r="H64" s="237" t="s">
        <v>96</v>
      </c>
      <c r="I64" s="204"/>
      <c r="J64" s="204"/>
    </row>
    <row r="65" spans="1:10" s="246" customFormat="1" x14ac:dyDescent="0.25">
      <c r="A65" s="230"/>
      <c r="B65" s="242" t="s">
        <v>472</v>
      </c>
      <c r="C65" s="239" t="s">
        <v>90</v>
      </c>
      <c r="D65" s="390">
        <v>1500000</v>
      </c>
      <c r="E65" s="63">
        <v>1623.78</v>
      </c>
      <c r="F65" s="14">
        <v>1.54</v>
      </c>
      <c r="G65" s="14">
        <v>6.8150000000000004</v>
      </c>
      <c r="H65" s="237" t="s">
        <v>473</v>
      </c>
      <c r="I65" s="204"/>
      <c r="J65" s="204"/>
    </row>
    <row r="66" spans="1:10" s="246" customFormat="1" x14ac:dyDescent="0.25">
      <c r="A66" s="230"/>
      <c r="B66" s="242" t="s">
        <v>474</v>
      </c>
      <c r="C66" s="239" t="s">
        <v>90</v>
      </c>
      <c r="D66" s="390">
        <v>1500000</v>
      </c>
      <c r="E66" s="63">
        <v>1576.91</v>
      </c>
      <c r="F66" s="14">
        <v>1.5</v>
      </c>
      <c r="G66" s="14">
        <v>4.8433999999999999</v>
      </c>
      <c r="H66" s="237" t="s">
        <v>475</v>
      </c>
      <c r="I66" s="204"/>
      <c r="J66" s="204"/>
    </row>
    <row r="67" spans="1:10" s="246" customFormat="1" x14ac:dyDescent="0.25">
      <c r="A67" s="230"/>
      <c r="B67" s="230" t="s">
        <v>79</v>
      </c>
      <c r="C67" s="220"/>
      <c r="D67" s="430"/>
      <c r="E67" s="71">
        <f>SUM(E60:E66)</f>
        <v>41155.67</v>
      </c>
      <c r="F67" s="71">
        <f>SUM(F60:F66)</f>
        <v>39.119999999999997</v>
      </c>
      <c r="G67" s="12"/>
      <c r="H67" s="237"/>
      <c r="I67" s="204"/>
      <c r="J67" s="204"/>
    </row>
    <row r="68" spans="1:10" s="246" customFormat="1" x14ac:dyDescent="0.25">
      <c r="A68" s="230"/>
      <c r="B68" s="230" t="s">
        <v>100</v>
      </c>
      <c r="C68" s="242"/>
      <c r="D68" s="269"/>
      <c r="E68" s="244"/>
      <c r="F68" s="245"/>
      <c r="G68" s="245"/>
      <c r="H68" s="243"/>
      <c r="I68" s="204"/>
      <c r="J68" s="204"/>
    </row>
    <row r="69" spans="1:10" s="246" customFormat="1" x14ac:dyDescent="0.25">
      <c r="A69" s="230"/>
      <c r="B69" s="230" t="s">
        <v>101</v>
      </c>
      <c r="C69" s="242"/>
      <c r="D69" s="269"/>
      <c r="E69" s="244">
        <v>2840.87</v>
      </c>
      <c r="F69" s="431">
        <v>2.7</v>
      </c>
      <c r="G69" s="238"/>
      <c r="H69" s="243"/>
      <c r="I69" s="204"/>
      <c r="J69" s="204"/>
    </row>
    <row r="70" spans="1:10" s="246" customFormat="1" x14ac:dyDescent="0.25">
      <c r="A70" s="230"/>
      <c r="B70" s="230" t="s">
        <v>102</v>
      </c>
      <c r="C70" s="242"/>
      <c r="D70" s="403"/>
      <c r="E70" s="257">
        <v>-42.11</v>
      </c>
      <c r="F70" s="554">
        <v>-0.01</v>
      </c>
      <c r="G70" s="238"/>
      <c r="H70" s="256"/>
      <c r="I70" s="115"/>
      <c r="J70" s="204"/>
    </row>
    <row r="71" spans="1:10" s="246" customFormat="1" x14ac:dyDescent="0.25">
      <c r="A71" s="230"/>
      <c r="B71" s="258" t="s">
        <v>103</v>
      </c>
      <c r="C71" s="258"/>
      <c r="D71" s="273"/>
      <c r="E71" s="260">
        <f>+E47+E69+E70+E57+E51+E67</f>
        <v>105168.86000000002</v>
      </c>
      <c r="F71" s="260">
        <f>+F47+F69+F70+F57+F51+F67</f>
        <v>100.00000000000001</v>
      </c>
      <c r="G71" s="377"/>
      <c r="H71" s="259"/>
      <c r="I71" s="204"/>
      <c r="J71" s="204"/>
    </row>
    <row r="72" spans="1:10" s="48" customFormat="1" x14ac:dyDescent="0.25">
      <c r="A72" s="116"/>
      <c r="B72" s="47" t="s">
        <v>104</v>
      </c>
      <c r="C72" s="321"/>
      <c r="D72" s="322"/>
      <c r="E72" s="323"/>
      <c r="F72" s="323"/>
      <c r="G72" s="323"/>
      <c r="H72" s="79"/>
      <c r="I72" s="204"/>
      <c r="J72" s="204"/>
    </row>
    <row r="73" spans="1:10" s="48" customFormat="1" x14ac:dyDescent="0.25">
      <c r="A73" s="116"/>
      <c r="B73" s="265" t="s">
        <v>105</v>
      </c>
      <c r="C73" s="321"/>
      <c r="D73" s="322"/>
      <c r="E73" s="323"/>
      <c r="F73" s="323"/>
      <c r="G73" s="323"/>
      <c r="H73" s="79"/>
      <c r="I73" s="204"/>
      <c r="J73" s="204"/>
    </row>
    <row r="74" spans="1:10" x14ac:dyDescent="0.25">
      <c r="A74" s="47"/>
      <c r="B74" s="265" t="s">
        <v>106</v>
      </c>
      <c r="C74" s="321"/>
      <c r="D74" s="322"/>
      <c r="E74" s="323"/>
      <c r="F74" s="323"/>
      <c r="G74" s="323"/>
      <c r="H74" s="117"/>
      <c r="J74" s="204"/>
    </row>
    <row r="75" spans="1:10" ht="24.75" customHeight="1" x14ac:dyDescent="0.25">
      <c r="A75" s="47"/>
      <c r="B75" s="305" t="s">
        <v>251</v>
      </c>
      <c r="C75" s="321"/>
      <c r="D75" s="322"/>
      <c r="E75" s="323"/>
      <c r="F75" s="323"/>
      <c r="G75" s="323"/>
      <c r="H75" s="117"/>
      <c r="J75" s="204"/>
    </row>
    <row r="76" spans="1:10" ht="24.75" customHeight="1" x14ac:dyDescent="0.25">
      <c r="A76" s="406"/>
      <c r="B76" s="265" t="s">
        <v>107</v>
      </c>
      <c r="C76" s="321"/>
      <c r="D76" s="322"/>
      <c r="E76" s="323"/>
      <c r="F76" s="323"/>
      <c r="G76" s="323"/>
      <c r="H76" s="432"/>
      <c r="J76" s="204"/>
    </row>
    <row r="77" spans="1:10" ht="71.45" customHeight="1" x14ac:dyDescent="0.25">
      <c r="A77" s="406"/>
      <c r="B77" s="310" t="s">
        <v>259</v>
      </c>
      <c r="C77" s="321"/>
      <c r="D77" s="322"/>
      <c r="E77" s="323"/>
      <c r="F77" s="323"/>
      <c r="G77" s="323"/>
      <c r="H77" s="432"/>
      <c r="J77" s="204"/>
    </row>
    <row r="78" spans="1:10" ht="57.75" customHeight="1" x14ac:dyDescent="0.25">
      <c r="A78" s="406"/>
      <c r="B78" s="311" t="s">
        <v>260</v>
      </c>
      <c r="C78" s="311" t="s">
        <v>10</v>
      </c>
      <c r="D78" s="514" t="s">
        <v>261</v>
      </c>
      <c r="E78" s="514"/>
      <c r="F78" s="312" t="s">
        <v>262</v>
      </c>
      <c r="G78" s="323"/>
      <c r="H78" s="432"/>
      <c r="J78" s="204"/>
    </row>
    <row r="79" spans="1:10" ht="32.25" customHeight="1" x14ac:dyDescent="0.25">
      <c r="A79" s="406"/>
      <c r="B79" s="311"/>
      <c r="C79" s="311"/>
      <c r="D79" s="312" t="s">
        <v>263</v>
      </c>
      <c r="E79" s="311" t="s">
        <v>264</v>
      </c>
      <c r="F79" s="311"/>
      <c r="G79" s="323"/>
      <c r="H79" s="432"/>
      <c r="J79" s="204"/>
    </row>
    <row r="80" spans="1:10" ht="24.75" customHeight="1" x14ac:dyDescent="0.25">
      <c r="A80" s="406"/>
      <c r="B80" s="313" t="s">
        <v>265</v>
      </c>
      <c r="C80" s="433" t="s">
        <v>266</v>
      </c>
      <c r="D80" s="314">
        <v>0</v>
      </c>
      <c r="E80" s="41">
        <v>0</v>
      </c>
      <c r="F80" s="314">
        <v>545.5</v>
      </c>
      <c r="G80" s="323"/>
      <c r="H80" s="432"/>
      <c r="J80" s="204"/>
    </row>
    <row r="81" spans="2:10" ht="16.350000000000001" customHeight="1" x14ac:dyDescent="0.25">
      <c r="B81" s="310" t="s">
        <v>274</v>
      </c>
      <c r="J81" s="204"/>
    </row>
    <row r="82" spans="2:10" x14ac:dyDescent="0.25">
      <c r="J82" s="204"/>
    </row>
    <row r="83" spans="2:10" x14ac:dyDescent="0.25">
      <c r="E83" s="59"/>
      <c r="J83" s="204"/>
    </row>
    <row r="84" spans="2:10" x14ac:dyDescent="0.25">
      <c r="E84" s="59"/>
      <c r="J84" s="204"/>
    </row>
    <row r="85" spans="2:10" x14ac:dyDescent="0.25">
      <c r="J85" s="204"/>
    </row>
    <row r="86" spans="2:10" x14ac:dyDescent="0.25">
      <c r="J86" s="204"/>
    </row>
    <row r="87" spans="2:10" x14ac:dyDescent="0.25">
      <c r="J87" s="204"/>
    </row>
    <row r="88" spans="2:10" x14ac:dyDescent="0.25">
      <c r="J88" s="204"/>
    </row>
    <row r="89" spans="2:10" x14ac:dyDescent="0.25">
      <c r="J89" s="204"/>
    </row>
    <row r="90" spans="2:10" x14ac:dyDescent="0.25">
      <c r="J90" s="204"/>
    </row>
    <row r="91" spans="2:10" x14ac:dyDescent="0.25">
      <c r="J91" s="204"/>
    </row>
    <row r="92" spans="2:10" x14ac:dyDescent="0.25">
      <c r="J92" s="204"/>
    </row>
    <row r="93" spans="2:10" x14ac:dyDescent="0.25">
      <c r="J93" s="204"/>
    </row>
    <row r="94" spans="2:10" x14ac:dyDescent="0.25">
      <c r="J94" s="204"/>
    </row>
  </sheetData>
  <mergeCells count="4">
    <mergeCell ref="B1:H1"/>
    <mergeCell ref="B2:H2"/>
    <mergeCell ref="B5:I5"/>
    <mergeCell ref="D78:E78"/>
  </mergeCells>
  <pageMargins left="0.7" right="0.7" top="0.75" bottom="0.75" header="0.3" footer="0.3"/>
  <pageSetup paperSize="9" scale="10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3"/>
  <sheetViews>
    <sheetView showGridLines="0" view="pageBreakPreview" topLeftCell="B24" zoomScaleNormal="100" zoomScaleSheetLayoutView="100" workbookViewId="0">
      <selection activeCell="B11" sqref="B11"/>
    </sheetView>
  </sheetViews>
  <sheetFormatPr defaultRowHeight="15" x14ac:dyDescent="0.25"/>
  <cols>
    <col min="1" max="1" width="9.140625" style="204" hidden="1" customWidth="1"/>
    <col min="2" max="2" width="65.28515625" style="19" customWidth="1"/>
    <col min="3" max="3" width="18.7109375" style="19" customWidth="1"/>
    <col min="4" max="4" width="14.28515625" style="19" customWidth="1"/>
    <col min="5" max="5" width="18.7109375" style="19" customWidth="1"/>
    <col min="6" max="6" width="10.7109375" style="19" customWidth="1"/>
    <col min="7" max="7" width="14.7109375" style="19" customWidth="1"/>
    <col min="8" max="8" width="18.5703125" style="20" customWidth="1"/>
    <col min="9" max="9" width="15.140625" style="204" bestFit="1" customWidth="1"/>
    <col min="10" max="10" width="16.5703125" style="205" bestFit="1" customWidth="1"/>
    <col min="11" max="11" width="9.42578125" style="204" bestFit="1" customWidth="1"/>
    <col min="12" max="12" width="9.85546875" style="204" bestFit="1" customWidth="1"/>
    <col min="13" max="13" width="12.28515625" style="118" bestFit="1" customWidth="1"/>
    <col min="14" max="14" width="9.140625" style="118"/>
    <col min="15" max="256" width="9.140625" style="204"/>
    <col min="257" max="257" width="0" style="204" hidden="1" customWidth="1"/>
    <col min="258" max="258" width="107.42578125" style="204" customWidth="1"/>
    <col min="259" max="259" width="18.7109375" style="204" customWidth="1"/>
    <col min="260" max="260" width="14.28515625" style="204" customWidth="1"/>
    <col min="261" max="261" width="18.7109375" style="204" customWidth="1"/>
    <col min="262" max="262" width="10.7109375" style="204" customWidth="1"/>
    <col min="263" max="263" width="14.7109375" style="204" customWidth="1"/>
    <col min="264" max="264" width="18.5703125" style="204" customWidth="1"/>
    <col min="265" max="265" width="15.140625" style="204" bestFit="1" customWidth="1"/>
    <col min="266" max="266" width="16.5703125" style="204" bestFit="1" customWidth="1"/>
    <col min="267" max="267" width="9.42578125" style="204" bestFit="1" customWidth="1"/>
    <col min="268" max="268" width="9.85546875" style="204" bestFit="1" customWidth="1"/>
    <col min="269" max="269" width="12.28515625" style="204" bestFit="1" customWidth="1"/>
    <col min="270" max="512" width="9.140625" style="204"/>
    <col min="513" max="513" width="0" style="204" hidden="1" customWidth="1"/>
    <col min="514" max="514" width="107.42578125" style="204" customWidth="1"/>
    <col min="515" max="515" width="18.7109375" style="204" customWidth="1"/>
    <col min="516" max="516" width="14.28515625" style="204" customWidth="1"/>
    <col min="517" max="517" width="18.7109375" style="204" customWidth="1"/>
    <col min="518" max="518" width="10.7109375" style="204" customWidth="1"/>
    <col min="519" max="519" width="14.7109375" style="204" customWidth="1"/>
    <col min="520" max="520" width="18.5703125" style="204" customWidth="1"/>
    <col min="521" max="521" width="15.140625" style="204" bestFit="1" customWidth="1"/>
    <col min="522" max="522" width="16.5703125" style="204" bestFit="1" customWidth="1"/>
    <col min="523" max="523" width="9.42578125" style="204" bestFit="1" customWidth="1"/>
    <col min="524" max="524" width="9.85546875" style="204" bestFit="1" customWidth="1"/>
    <col min="525" max="525" width="12.28515625" style="204" bestFit="1" customWidth="1"/>
    <col min="526" max="768" width="9.140625" style="204"/>
    <col min="769" max="769" width="0" style="204" hidden="1" customWidth="1"/>
    <col min="770" max="770" width="107.42578125" style="204" customWidth="1"/>
    <col min="771" max="771" width="18.7109375" style="204" customWidth="1"/>
    <col min="772" max="772" width="14.28515625" style="204" customWidth="1"/>
    <col min="773" max="773" width="18.7109375" style="204" customWidth="1"/>
    <col min="774" max="774" width="10.7109375" style="204" customWidth="1"/>
    <col min="775" max="775" width="14.7109375" style="204" customWidth="1"/>
    <col min="776" max="776" width="18.5703125" style="204" customWidth="1"/>
    <col min="777" max="777" width="15.140625" style="204" bestFit="1" customWidth="1"/>
    <col min="778" max="778" width="16.5703125" style="204" bestFit="1" customWidth="1"/>
    <col min="779" max="779" width="9.42578125" style="204" bestFit="1" customWidth="1"/>
    <col min="780" max="780" width="9.85546875" style="204" bestFit="1" customWidth="1"/>
    <col min="781" max="781" width="12.28515625" style="204" bestFit="1" customWidth="1"/>
    <col min="782" max="1024" width="9.140625" style="204"/>
    <col min="1025" max="1025" width="0" style="204" hidden="1" customWidth="1"/>
    <col min="1026" max="1026" width="107.42578125" style="204" customWidth="1"/>
    <col min="1027" max="1027" width="18.7109375" style="204" customWidth="1"/>
    <col min="1028" max="1028" width="14.28515625" style="204" customWidth="1"/>
    <col min="1029" max="1029" width="18.7109375" style="204" customWidth="1"/>
    <col min="1030" max="1030" width="10.7109375" style="204" customWidth="1"/>
    <col min="1031" max="1031" width="14.7109375" style="204" customWidth="1"/>
    <col min="1032" max="1032" width="18.5703125" style="204" customWidth="1"/>
    <col min="1033" max="1033" width="15.140625" style="204" bestFit="1" customWidth="1"/>
    <col min="1034" max="1034" width="16.5703125" style="204" bestFit="1" customWidth="1"/>
    <col min="1035" max="1035" width="9.42578125" style="204" bestFit="1" customWidth="1"/>
    <col min="1036" max="1036" width="9.85546875" style="204" bestFit="1" customWidth="1"/>
    <col min="1037" max="1037" width="12.28515625" style="204" bestFit="1" customWidth="1"/>
    <col min="1038" max="1280" width="9.140625" style="204"/>
    <col min="1281" max="1281" width="0" style="204" hidden="1" customWidth="1"/>
    <col min="1282" max="1282" width="107.42578125" style="204" customWidth="1"/>
    <col min="1283" max="1283" width="18.7109375" style="204" customWidth="1"/>
    <col min="1284" max="1284" width="14.28515625" style="204" customWidth="1"/>
    <col min="1285" max="1285" width="18.7109375" style="204" customWidth="1"/>
    <col min="1286" max="1286" width="10.7109375" style="204" customWidth="1"/>
    <col min="1287" max="1287" width="14.7109375" style="204" customWidth="1"/>
    <col min="1288" max="1288" width="18.5703125" style="204" customWidth="1"/>
    <col min="1289" max="1289" width="15.140625" style="204" bestFit="1" customWidth="1"/>
    <col min="1290" max="1290" width="16.5703125" style="204" bestFit="1" customWidth="1"/>
    <col min="1291" max="1291" width="9.42578125" style="204" bestFit="1" customWidth="1"/>
    <col min="1292" max="1292" width="9.85546875" style="204" bestFit="1" customWidth="1"/>
    <col min="1293" max="1293" width="12.28515625" style="204" bestFit="1" customWidth="1"/>
    <col min="1294" max="1536" width="9.140625" style="204"/>
    <col min="1537" max="1537" width="0" style="204" hidden="1" customWidth="1"/>
    <col min="1538" max="1538" width="107.42578125" style="204" customWidth="1"/>
    <col min="1539" max="1539" width="18.7109375" style="204" customWidth="1"/>
    <col min="1540" max="1540" width="14.28515625" style="204" customWidth="1"/>
    <col min="1541" max="1541" width="18.7109375" style="204" customWidth="1"/>
    <col min="1542" max="1542" width="10.7109375" style="204" customWidth="1"/>
    <col min="1543" max="1543" width="14.7109375" style="204" customWidth="1"/>
    <col min="1544" max="1544" width="18.5703125" style="204" customWidth="1"/>
    <col min="1545" max="1545" width="15.140625" style="204" bestFit="1" customWidth="1"/>
    <col min="1546" max="1546" width="16.5703125" style="204" bestFit="1" customWidth="1"/>
    <col min="1547" max="1547" width="9.42578125" style="204" bestFit="1" customWidth="1"/>
    <col min="1548" max="1548" width="9.85546875" style="204" bestFit="1" customWidth="1"/>
    <col min="1549" max="1549" width="12.28515625" style="204" bestFit="1" customWidth="1"/>
    <col min="1550" max="1792" width="9.140625" style="204"/>
    <col min="1793" max="1793" width="0" style="204" hidden="1" customWidth="1"/>
    <col min="1794" max="1794" width="107.42578125" style="204" customWidth="1"/>
    <col min="1795" max="1795" width="18.7109375" style="204" customWidth="1"/>
    <col min="1796" max="1796" width="14.28515625" style="204" customWidth="1"/>
    <col min="1797" max="1797" width="18.7109375" style="204" customWidth="1"/>
    <col min="1798" max="1798" width="10.7109375" style="204" customWidth="1"/>
    <col min="1799" max="1799" width="14.7109375" style="204" customWidth="1"/>
    <col min="1800" max="1800" width="18.5703125" style="204" customWidth="1"/>
    <col min="1801" max="1801" width="15.140625" style="204" bestFit="1" customWidth="1"/>
    <col min="1802" max="1802" width="16.5703125" style="204" bestFit="1" customWidth="1"/>
    <col min="1803" max="1803" width="9.42578125" style="204" bestFit="1" customWidth="1"/>
    <col min="1804" max="1804" width="9.85546875" style="204" bestFit="1" customWidth="1"/>
    <col min="1805" max="1805" width="12.28515625" style="204" bestFit="1" customWidth="1"/>
    <col min="1806" max="2048" width="9.140625" style="204"/>
    <col min="2049" max="2049" width="0" style="204" hidden="1" customWidth="1"/>
    <col min="2050" max="2050" width="107.42578125" style="204" customWidth="1"/>
    <col min="2051" max="2051" width="18.7109375" style="204" customWidth="1"/>
    <col min="2052" max="2052" width="14.28515625" style="204" customWidth="1"/>
    <col min="2053" max="2053" width="18.7109375" style="204" customWidth="1"/>
    <col min="2054" max="2054" width="10.7109375" style="204" customWidth="1"/>
    <col min="2055" max="2055" width="14.7109375" style="204" customWidth="1"/>
    <col min="2056" max="2056" width="18.5703125" style="204" customWidth="1"/>
    <col min="2057" max="2057" width="15.140625" style="204" bestFit="1" customWidth="1"/>
    <col min="2058" max="2058" width="16.5703125" style="204" bestFit="1" customWidth="1"/>
    <col min="2059" max="2059" width="9.42578125" style="204" bestFit="1" customWidth="1"/>
    <col min="2060" max="2060" width="9.85546875" style="204" bestFit="1" customWidth="1"/>
    <col min="2061" max="2061" width="12.28515625" style="204" bestFit="1" customWidth="1"/>
    <col min="2062" max="2304" width="9.140625" style="204"/>
    <col min="2305" max="2305" width="0" style="204" hidden="1" customWidth="1"/>
    <col min="2306" max="2306" width="107.42578125" style="204" customWidth="1"/>
    <col min="2307" max="2307" width="18.7109375" style="204" customWidth="1"/>
    <col min="2308" max="2308" width="14.28515625" style="204" customWidth="1"/>
    <col min="2309" max="2309" width="18.7109375" style="204" customWidth="1"/>
    <col min="2310" max="2310" width="10.7109375" style="204" customWidth="1"/>
    <col min="2311" max="2311" width="14.7109375" style="204" customWidth="1"/>
    <col min="2312" max="2312" width="18.5703125" style="204" customWidth="1"/>
    <col min="2313" max="2313" width="15.140625" style="204" bestFit="1" customWidth="1"/>
    <col min="2314" max="2314" width="16.5703125" style="204" bestFit="1" customWidth="1"/>
    <col min="2315" max="2315" width="9.42578125" style="204" bestFit="1" customWidth="1"/>
    <col min="2316" max="2316" width="9.85546875" style="204" bestFit="1" customWidth="1"/>
    <col min="2317" max="2317" width="12.28515625" style="204" bestFit="1" customWidth="1"/>
    <col min="2318" max="2560" width="9.140625" style="204"/>
    <col min="2561" max="2561" width="0" style="204" hidden="1" customWidth="1"/>
    <col min="2562" max="2562" width="107.42578125" style="204" customWidth="1"/>
    <col min="2563" max="2563" width="18.7109375" style="204" customWidth="1"/>
    <col min="2564" max="2564" width="14.28515625" style="204" customWidth="1"/>
    <col min="2565" max="2565" width="18.7109375" style="204" customWidth="1"/>
    <col min="2566" max="2566" width="10.7109375" style="204" customWidth="1"/>
    <col min="2567" max="2567" width="14.7109375" style="204" customWidth="1"/>
    <col min="2568" max="2568" width="18.5703125" style="204" customWidth="1"/>
    <col min="2569" max="2569" width="15.140625" style="204" bestFit="1" customWidth="1"/>
    <col min="2570" max="2570" width="16.5703125" style="204" bestFit="1" customWidth="1"/>
    <col min="2571" max="2571" width="9.42578125" style="204" bestFit="1" customWidth="1"/>
    <col min="2572" max="2572" width="9.85546875" style="204" bestFit="1" customWidth="1"/>
    <col min="2573" max="2573" width="12.28515625" style="204" bestFit="1" customWidth="1"/>
    <col min="2574" max="2816" width="9.140625" style="204"/>
    <col min="2817" max="2817" width="0" style="204" hidden="1" customWidth="1"/>
    <col min="2818" max="2818" width="107.42578125" style="204" customWidth="1"/>
    <col min="2819" max="2819" width="18.7109375" style="204" customWidth="1"/>
    <col min="2820" max="2820" width="14.28515625" style="204" customWidth="1"/>
    <col min="2821" max="2821" width="18.7109375" style="204" customWidth="1"/>
    <col min="2822" max="2822" width="10.7109375" style="204" customWidth="1"/>
    <col min="2823" max="2823" width="14.7109375" style="204" customWidth="1"/>
    <col min="2824" max="2824" width="18.5703125" style="204" customWidth="1"/>
    <col min="2825" max="2825" width="15.140625" style="204" bestFit="1" customWidth="1"/>
    <col min="2826" max="2826" width="16.5703125" style="204" bestFit="1" customWidth="1"/>
    <col min="2827" max="2827" width="9.42578125" style="204" bestFit="1" customWidth="1"/>
    <col min="2828" max="2828" width="9.85546875" style="204" bestFit="1" customWidth="1"/>
    <col min="2829" max="2829" width="12.28515625" style="204" bestFit="1" customWidth="1"/>
    <col min="2830" max="3072" width="9.140625" style="204"/>
    <col min="3073" max="3073" width="0" style="204" hidden="1" customWidth="1"/>
    <col min="3074" max="3074" width="107.42578125" style="204" customWidth="1"/>
    <col min="3075" max="3075" width="18.7109375" style="204" customWidth="1"/>
    <col min="3076" max="3076" width="14.28515625" style="204" customWidth="1"/>
    <col min="3077" max="3077" width="18.7109375" style="204" customWidth="1"/>
    <col min="3078" max="3078" width="10.7109375" style="204" customWidth="1"/>
    <col min="3079" max="3079" width="14.7109375" style="204" customWidth="1"/>
    <col min="3080" max="3080" width="18.5703125" style="204" customWidth="1"/>
    <col min="3081" max="3081" width="15.140625" style="204" bestFit="1" customWidth="1"/>
    <col min="3082" max="3082" width="16.5703125" style="204" bestFit="1" customWidth="1"/>
    <col min="3083" max="3083" width="9.42578125" style="204" bestFit="1" customWidth="1"/>
    <col min="3084" max="3084" width="9.85546875" style="204" bestFit="1" customWidth="1"/>
    <col min="3085" max="3085" width="12.28515625" style="204" bestFit="1" customWidth="1"/>
    <col min="3086" max="3328" width="9.140625" style="204"/>
    <col min="3329" max="3329" width="0" style="204" hidden="1" customWidth="1"/>
    <col min="3330" max="3330" width="107.42578125" style="204" customWidth="1"/>
    <col min="3331" max="3331" width="18.7109375" style="204" customWidth="1"/>
    <col min="3332" max="3332" width="14.28515625" style="204" customWidth="1"/>
    <col min="3333" max="3333" width="18.7109375" style="204" customWidth="1"/>
    <col min="3334" max="3334" width="10.7109375" style="204" customWidth="1"/>
    <col min="3335" max="3335" width="14.7109375" style="204" customWidth="1"/>
    <col min="3336" max="3336" width="18.5703125" style="204" customWidth="1"/>
    <col min="3337" max="3337" width="15.140625" style="204" bestFit="1" customWidth="1"/>
    <col min="3338" max="3338" width="16.5703125" style="204" bestFit="1" customWidth="1"/>
    <col min="3339" max="3339" width="9.42578125" style="204" bestFit="1" customWidth="1"/>
    <col min="3340" max="3340" width="9.85546875" style="204" bestFit="1" customWidth="1"/>
    <col min="3341" max="3341" width="12.28515625" style="204" bestFit="1" customWidth="1"/>
    <col min="3342" max="3584" width="9.140625" style="204"/>
    <col min="3585" max="3585" width="0" style="204" hidden="1" customWidth="1"/>
    <col min="3586" max="3586" width="107.42578125" style="204" customWidth="1"/>
    <col min="3587" max="3587" width="18.7109375" style="204" customWidth="1"/>
    <col min="3588" max="3588" width="14.28515625" style="204" customWidth="1"/>
    <col min="3589" max="3589" width="18.7109375" style="204" customWidth="1"/>
    <col min="3590" max="3590" width="10.7109375" style="204" customWidth="1"/>
    <col min="3591" max="3591" width="14.7109375" style="204" customWidth="1"/>
    <col min="3592" max="3592" width="18.5703125" style="204" customWidth="1"/>
    <col min="3593" max="3593" width="15.140625" style="204" bestFit="1" customWidth="1"/>
    <col min="3594" max="3594" width="16.5703125" style="204" bestFit="1" customWidth="1"/>
    <col min="3595" max="3595" width="9.42578125" style="204" bestFit="1" customWidth="1"/>
    <col min="3596" max="3596" width="9.85546875" style="204" bestFit="1" customWidth="1"/>
    <col min="3597" max="3597" width="12.28515625" style="204" bestFit="1" customWidth="1"/>
    <col min="3598" max="3840" width="9.140625" style="204"/>
    <col min="3841" max="3841" width="0" style="204" hidden="1" customWidth="1"/>
    <col min="3842" max="3842" width="107.42578125" style="204" customWidth="1"/>
    <col min="3843" max="3843" width="18.7109375" style="204" customWidth="1"/>
    <col min="3844" max="3844" width="14.28515625" style="204" customWidth="1"/>
    <col min="3845" max="3845" width="18.7109375" style="204" customWidth="1"/>
    <col min="3846" max="3846" width="10.7109375" style="204" customWidth="1"/>
    <col min="3847" max="3847" width="14.7109375" style="204" customWidth="1"/>
    <col min="3848" max="3848" width="18.5703125" style="204" customWidth="1"/>
    <col min="3849" max="3849" width="15.140625" style="204" bestFit="1" customWidth="1"/>
    <col min="3850" max="3850" width="16.5703125" style="204" bestFit="1" customWidth="1"/>
    <col min="3851" max="3851" width="9.42578125" style="204" bestFit="1" customWidth="1"/>
    <col min="3852" max="3852" width="9.85546875" style="204" bestFit="1" customWidth="1"/>
    <col min="3853" max="3853" width="12.28515625" style="204" bestFit="1" customWidth="1"/>
    <col min="3854" max="4096" width="9.140625" style="204"/>
    <col min="4097" max="4097" width="0" style="204" hidden="1" customWidth="1"/>
    <col min="4098" max="4098" width="107.42578125" style="204" customWidth="1"/>
    <col min="4099" max="4099" width="18.7109375" style="204" customWidth="1"/>
    <col min="4100" max="4100" width="14.28515625" style="204" customWidth="1"/>
    <col min="4101" max="4101" width="18.7109375" style="204" customWidth="1"/>
    <col min="4102" max="4102" width="10.7109375" style="204" customWidth="1"/>
    <col min="4103" max="4103" width="14.7109375" style="204" customWidth="1"/>
    <col min="4104" max="4104" width="18.5703125" style="204" customWidth="1"/>
    <col min="4105" max="4105" width="15.140625" style="204" bestFit="1" customWidth="1"/>
    <col min="4106" max="4106" width="16.5703125" style="204" bestFit="1" customWidth="1"/>
    <col min="4107" max="4107" width="9.42578125" style="204" bestFit="1" customWidth="1"/>
    <col min="4108" max="4108" width="9.85546875" style="204" bestFit="1" customWidth="1"/>
    <col min="4109" max="4109" width="12.28515625" style="204" bestFit="1" customWidth="1"/>
    <col min="4110" max="4352" width="9.140625" style="204"/>
    <col min="4353" max="4353" width="0" style="204" hidden="1" customWidth="1"/>
    <col min="4354" max="4354" width="107.42578125" style="204" customWidth="1"/>
    <col min="4355" max="4355" width="18.7109375" style="204" customWidth="1"/>
    <col min="4356" max="4356" width="14.28515625" style="204" customWidth="1"/>
    <col min="4357" max="4357" width="18.7109375" style="204" customWidth="1"/>
    <col min="4358" max="4358" width="10.7109375" style="204" customWidth="1"/>
    <col min="4359" max="4359" width="14.7109375" style="204" customWidth="1"/>
    <col min="4360" max="4360" width="18.5703125" style="204" customWidth="1"/>
    <col min="4361" max="4361" width="15.140625" style="204" bestFit="1" customWidth="1"/>
    <col min="4362" max="4362" width="16.5703125" style="204" bestFit="1" customWidth="1"/>
    <col min="4363" max="4363" width="9.42578125" style="204" bestFit="1" customWidth="1"/>
    <col min="4364" max="4364" width="9.85546875" style="204" bestFit="1" customWidth="1"/>
    <col min="4365" max="4365" width="12.28515625" style="204" bestFit="1" customWidth="1"/>
    <col min="4366" max="4608" width="9.140625" style="204"/>
    <col min="4609" max="4609" width="0" style="204" hidden="1" customWidth="1"/>
    <col min="4610" max="4610" width="107.42578125" style="204" customWidth="1"/>
    <col min="4611" max="4611" width="18.7109375" style="204" customWidth="1"/>
    <col min="4612" max="4612" width="14.28515625" style="204" customWidth="1"/>
    <col min="4613" max="4613" width="18.7109375" style="204" customWidth="1"/>
    <col min="4614" max="4614" width="10.7109375" style="204" customWidth="1"/>
    <col min="4615" max="4615" width="14.7109375" style="204" customWidth="1"/>
    <col min="4616" max="4616" width="18.5703125" style="204" customWidth="1"/>
    <col min="4617" max="4617" width="15.140625" style="204" bestFit="1" customWidth="1"/>
    <col min="4618" max="4618" width="16.5703125" style="204" bestFit="1" customWidth="1"/>
    <col min="4619" max="4619" width="9.42578125" style="204" bestFit="1" customWidth="1"/>
    <col min="4620" max="4620" width="9.85546875" style="204" bestFit="1" customWidth="1"/>
    <col min="4621" max="4621" width="12.28515625" style="204" bestFit="1" customWidth="1"/>
    <col min="4622" max="4864" width="9.140625" style="204"/>
    <col min="4865" max="4865" width="0" style="204" hidden="1" customWidth="1"/>
    <col min="4866" max="4866" width="107.42578125" style="204" customWidth="1"/>
    <col min="4867" max="4867" width="18.7109375" style="204" customWidth="1"/>
    <col min="4868" max="4868" width="14.28515625" style="204" customWidth="1"/>
    <col min="4869" max="4869" width="18.7109375" style="204" customWidth="1"/>
    <col min="4870" max="4870" width="10.7109375" style="204" customWidth="1"/>
    <col min="4871" max="4871" width="14.7109375" style="204" customWidth="1"/>
    <col min="4872" max="4872" width="18.5703125" style="204" customWidth="1"/>
    <col min="4873" max="4873" width="15.140625" style="204" bestFit="1" customWidth="1"/>
    <col min="4874" max="4874" width="16.5703125" style="204" bestFit="1" customWidth="1"/>
    <col min="4875" max="4875" width="9.42578125" style="204" bestFit="1" customWidth="1"/>
    <col min="4876" max="4876" width="9.85546875" style="204" bestFit="1" customWidth="1"/>
    <col min="4877" max="4877" width="12.28515625" style="204" bestFit="1" customWidth="1"/>
    <col min="4878" max="5120" width="9.140625" style="204"/>
    <col min="5121" max="5121" width="0" style="204" hidden="1" customWidth="1"/>
    <col min="5122" max="5122" width="107.42578125" style="204" customWidth="1"/>
    <col min="5123" max="5123" width="18.7109375" style="204" customWidth="1"/>
    <col min="5124" max="5124" width="14.28515625" style="204" customWidth="1"/>
    <col min="5125" max="5125" width="18.7109375" style="204" customWidth="1"/>
    <col min="5126" max="5126" width="10.7109375" style="204" customWidth="1"/>
    <col min="5127" max="5127" width="14.7109375" style="204" customWidth="1"/>
    <col min="5128" max="5128" width="18.5703125" style="204" customWidth="1"/>
    <col min="5129" max="5129" width="15.140625" style="204" bestFit="1" customWidth="1"/>
    <col min="5130" max="5130" width="16.5703125" style="204" bestFit="1" customWidth="1"/>
    <col min="5131" max="5131" width="9.42578125" style="204" bestFit="1" customWidth="1"/>
    <col min="5132" max="5132" width="9.85546875" style="204" bestFit="1" customWidth="1"/>
    <col min="5133" max="5133" width="12.28515625" style="204" bestFit="1" customWidth="1"/>
    <col min="5134" max="5376" width="9.140625" style="204"/>
    <col min="5377" max="5377" width="0" style="204" hidden="1" customWidth="1"/>
    <col min="5378" max="5378" width="107.42578125" style="204" customWidth="1"/>
    <col min="5379" max="5379" width="18.7109375" style="204" customWidth="1"/>
    <col min="5380" max="5380" width="14.28515625" style="204" customWidth="1"/>
    <col min="5381" max="5381" width="18.7109375" style="204" customWidth="1"/>
    <col min="5382" max="5382" width="10.7109375" style="204" customWidth="1"/>
    <col min="5383" max="5383" width="14.7109375" style="204" customWidth="1"/>
    <col min="5384" max="5384" width="18.5703125" style="204" customWidth="1"/>
    <col min="5385" max="5385" width="15.140625" style="204" bestFit="1" customWidth="1"/>
    <col min="5386" max="5386" width="16.5703125" style="204" bestFit="1" customWidth="1"/>
    <col min="5387" max="5387" width="9.42578125" style="204" bestFit="1" customWidth="1"/>
    <col min="5388" max="5388" width="9.85546875" style="204" bestFit="1" customWidth="1"/>
    <col min="5389" max="5389" width="12.28515625" style="204" bestFit="1" customWidth="1"/>
    <col min="5390" max="5632" width="9.140625" style="204"/>
    <col min="5633" max="5633" width="0" style="204" hidden="1" customWidth="1"/>
    <col min="5634" max="5634" width="107.42578125" style="204" customWidth="1"/>
    <col min="5635" max="5635" width="18.7109375" style="204" customWidth="1"/>
    <col min="5636" max="5636" width="14.28515625" style="204" customWidth="1"/>
    <col min="5637" max="5637" width="18.7109375" style="204" customWidth="1"/>
    <col min="5638" max="5638" width="10.7109375" style="204" customWidth="1"/>
    <col min="5639" max="5639" width="14.7109375" style="204" customWidth="1"/>
    <col min="5640" max="5640" width="18.5703125" style="204" customWidth="1"/>
    <col min="5641" max="5641" width="15.140625" style="204" bestFit="1" customWidth="1"/>
    <col min="5642" max="5642" width="16.5703125" style="204" bestFit="1" customWidth="1"/>
    <col min="5643" max="5643" width="9.42578125" style="204" bestFit="1" customWidth="1"/>
    <col min="5644" max="5644" width="9.85546875" style="204" bestFit="1" customWidth="1"/>
    <col min="5645" max="5645" width="12.28515625" style="204" bestFit="1" customWidth="1"/>
    <col min="5646" max="5888" width="9.140625" style="204"/>
    <col min="5889" max="5889" width="0" style="204" hidden="1" customWidth="1"/>
    <col min="5890" max="5890" width="107.42578125" style="204" customWidth="1"/>
    <col min="5891" max="5891" width="18.7109375" style="204" customWidth="1"/>
    <col min="5892" max="5892" width="14.28515625" style="204" customWidth="1"/>
    <col min="5893" max="5893" width="18.7109375" style="204" customWidth="1"/>
    <col min="5894" max="5894" width="10.7109375" style="204" customWidth="1"/>
    <col min="5895" max="5895" width="14.7109375" style="204" customWidth="1"/>
    <col min="5896" max="5896" width="18.5703125" style="204" customWidth="1"/>
    <col min="5897" max="5897" width="15.140625" style="204" bestFit="1" customWidth="1"/>
    <col min="5898" max="5898" width="16.5703125" style="204" bestFit="1" customWidth="1"/>
    <col min="5899" max="5899" width="9.42578125" style="204" bestFit="1" customWidth="1"/>
    <col min="5900" max="5900" width="9.85546875" style="204" bestFit="1" customWidth="1"/>
    <col min="5901" max="5901" width="12.28515625" style="204" bestFit="1" customWidth="1"/>
    <col min="5902" max="6144" width="9.140625" style="204"/>
    <col min="6145" max="6145" width="0" style="204" hidden="1" customWidth="1"/>
    <col min="6146" max="6146" width="107.42578125" style="204" customWidth="1"/>
    <col min="6147" max="6147" width="18.7109375" style="204" customWidth="1"/>
    <col min="6148" max="6148" width="14.28515625" style="204" customWidth="1"/>
    <col min="6149" max="6149" width="18.7109375" style="204" customWidth="1"/>
    <col min="6150" max="6150" width="10.7109375" style="204" customWidth="1"/>
    <col min="6151" max="6151" width="14.7109375" style="204" customWidth="1"/>
    <col min="6152" max="6152" width="18.5703125" style="204" customWidth="1"/>
    <col min="6153" max="6153" width="15.140625" style="204" bestFit="1" customWidth="1"/>
    <col min="6154" max="6154" width="16.5703125" style="204" bestFit="1" customWidth="1"/>
    <col min="6155" max="6155" width="9.42578125" style="204" bestFit="1" customWidth="1"/>
    <col min="6156" max="6156" width="9.85546875" style="204" bestFit="1" customWidth="1"/>
    <col min="6157" max="6157" width="12.28515625" style="204" bestFit="1" customWidth="1"/>
    <col min="6158" max="6400" width="9.140625" style="204"/>
    <col min="6401" max="6401" width="0" style="204" hidden="1" customWidth="1"/>
    <col min="6402" max="6402" width="107.42578125" style="204" customWidth="1"/>
    <col min="6403" max="6403" width="18.7109375" style="204" customWidth="1"/>
    <col min="6404" max="6404" width="14.28515625" style="204" customWidth="1"/>
    <col min="6405" max="6405" width="18.7109375" style="204" customWidth="1"/>
    <col min="6406" max="6406" width="10.7109375" style="204" customWidth="1"/>
    <col min="6407" max="6407" width="14.7109375" style="204" customWidth="1"/>
    <col min="6408" max="6408" width="18.5703125" style="204" customWidth="1"/>
    <col min="6409" max="6409" width="15.140625" style="204" bestFit="1" customWidth="1"/>
    <col min="6410" max="6410" width="16.5703125" style="204" bestFit="1" customWidth="1"/>
    <col min="6411" max="6411" width="9.42578125" style="204" bestFit="1" customWidth="1"/>
    <col min="6412" max="6412" width="9.85546875" style="204" bestFit="1" customWidth="1"/>
    <col min="6413" max="6413" width="12.28515625" style="204" bestFit="1" customWidth="1"/>
    <col min="6414" max="6656" width="9.140625" style="204"/>
    <col min="6657" max="6657" width="0" style="204" hidden="1" customWidth="1"/>
    <col min="6658" max="6658" width="107.42578125" style="204" customWidth="1"/>
    <col min="6659" max="6659" width="18.7109375" style="204" customWidth="1"/>
    <col min="6660" max="6660" width="14.28515625" style="204" customWidth="1"/>
    <col min="6661" max="6661" width="18.7109375" style="204" customWidth="1"/>
    <col min="6662" max="6662" width="10.7109375" style="204" customWidth="1"/>
    <col min="6663" max="6663" width="14.7109375" style="204" customWidth="1"/>
    <col min="6664" max="6664" width="18.5703125" style="204" customWidth="1"/>
    <col min="6665" max="6665" width="15.140625" style="204" bestFit="1" customWidth="1"/>
    <col min="6666" max="6666" width="16.5703125" style="204" bestFit="1" customWidth="1"/>
    <col min="6667" max="6667" width="9.42578125" style="204" bestFit="1" customWidth="1"/>
    <col min="6668" max="6668" width="9.85546875" style="204" bestFit="1" customWidth="1"/>
    <col min="6669" max="6669" width="12.28515625" style="204" bestFit="1" customWidth="1"/>
    <col min="6670" max="6912" width="9.140625" style="204"/>
    <col min="6913" max="6913" width="0" style="204" hidden="1" customWidth="1"/>
    <col min="6914" max="6914" width="107.42578125" style="204" customWidth="1"/>
    <col min="6915" max="6915" width="18.7109375" style="204" customWidth="1"/>
    <col min="6916" max="6916" width="14.28515625" style="204" customWidth="1"/>
    <col min="6917" max="6917" width="18.7109375" style="204" customWidth="1"/>
    <col min="6918" max="6918" width="10.7109375" style="204" customWidth="1"/>
    <col min="6919" max="6919" width="14.7109375" style="204" customWidth="1"/>
    <col min="6920" max="6920" width="18.5703125" style="204" customWidth="1"/>
    <col min="6921" max="6921" width="15.140625" style="204" bestFit="1" customWidth="1"/>
    <col min="6922" max="6922" width="16.5703125" style="204" bestFit="1" customWidth="1"/>
    <col min="6923" max="6923" width="9.42578125" style="204" bestFit="1" customWidth="1"/>
    <col min="6924" max="6924" width="9.85546875" style="204" bestFit="1" customWidth="1"/>
    <col min="6925" max="6925" width="12.28515625" style="204" bestFit="1" customWidth="1"/>
    <col min="6926" max="7168" width="9.140625" style="204"/>
    <col min="7169" max="7169" width="0" style="204" hidden="1" customWidth="1"/>
    <col min="7170" max="7170" width="107.42578125" style="204" customWidth="1"/>
    <col min="7171" max="7171" width="18.7109375" style="204" customWidth="1"/>
    <col min="7172" max="7172" width="14.28515625" style="204" customWidth="1"/>
    <col min="7173" max="7173" width="18.7109375" style="204" customWidth="1"/>
    <col min="7174" max="7174" width="10.7109375" style="204" customWidth="1"/>
    <col min="7175" max="7175" width="14.7109375" style="204" customWidth="1"/>
    <col min="7176" max="7176" width="18.5703125" style="204" customWidth="1"/>
    <col min="7177" max="7177" width="15.140625" style="204" bestFit="1" customWidth="1"/>
    <col min="7178" max="7178" width="16.5703125" style="204" bestFit="1" customWidth="1"/>
    <col min="7179" max="7179" width="9.42578125" style="204" bestFit="1" customWidth="1"/>
    <col min="7180" max="7180" width="9.85546875" style="204" bestFit="1" customWidth="1"/>
    <col min="7181" max="7181" width="12.28515625" style="204" bestFit="1" customWidth="1"/>
    <col min="7182" max="7424" width="9.140625" style="204"/>
    <col min="7425" max="7425" width="0" style="204" hidden="1" customWidth="1"/>
    <col min="7426" max="7426" width="107.42578125" style="204" customWidth="1"/>
    <col min="7427" max="7427" width="18.7109375" style="204" customWidth="1"/>
    <col min="7428" max="7428" width="14.28515625" style="204" customWidth="1"/>
    <col min="7429" max="7429" width="18.7109375" style="204" customWidth="1"/>
    <col min="7430" max="7430" width="10.7109375" style="204" customWidth="1"/>
    <col min="7431" max="7431" width="14.7109375" style="204" customWidth="1"/>
    <col min="7432" max="7432" width="18.5703125" style="204" customWidth="1"/>
    <col min="7433" max="7433" width="15.140625" style="204" bestFit="1" customWidth="1"/>
    <col min="7434" max="7434" width="16.5703125" style="204" bestFit="1" customWidth="1"/>
    <col min="7435" max="7435" width="9.42578125" style="204" bestFit="1" customWidth="1"/>
    <col min="7436" max="7436" width="9.85546875" style="204" bestFit="1" customWidth="1"/>
    <col min="7437" max="7437" width="12.28515625" style="204" bestFit="1" customWidth="1"/>
    <col min="7438" max="7680" width="9.140625" style="204"/>
    <col min="7681" max="7681" width="0" style="204" hidden="1" customWidth="1"/>
    <col min="7682" max="7682" width="107.42578125" style="204" customWidth="1"/>
    <col min="7683" max="7683" width="18.7109375" style="204" customWidth="1"/>
    <col min="7684" max="7684" width="14.28515625" style="204" customWidth="1"/>
    <col min="7685" max="7685" width="18.7109375" style="204" customWidth="1"/>
    <col min="7686" max="7686" width="10.7109375" style="204" customWidth="1"/>
    <col min="7687" max="7687" width="14.7109375" style="204" customWidth="1"/>
    <col min="7688" max="7688" width="18.5703125" style="204" customWidth="1"/>
    <col min="7689" max="7689" width="15.140625" style="204" bestFit="1" customWidth="1"/>
    <col min="7690" max="7690" width="16.5703125" style="204" bestFit="1" customWidth="1"/>
    <col min="7691" max="7691" width="9.42578125" style="204" bestFit="1" customWidth="1"/>
    <col min="7692" max="7692" width="9.85546875" style="204" bestFit="1" customWidth="1"/>
    <col min="7693" max="7693" width="12.28515625" style="204" bestFit="1" customWidth="1"/>
    <col min="7694" max="7936" width="9.140625" style="204"/>
    <col min="7937" max="7937" width="0" style="204" hidden="1" customWidth="1"/>
    <col min="7938" max="7938" width="107.42578125" style="204" customWidth="1"/>
    <col min="7939" max="7939" width="18.7109375" style="204" customWidth="1"/>
    <col min="7940" max="7940" width="14.28515625" style="204" customWidth="1"/>
    <col min="7941" max="7941" width="18.7109375" style="204" customWidth="1"/>
    <col min="7942" max="7942" width="10.7109375" style="204" customWidth="1"/>
    <col min="7943" max="7943" width="14.7109375" style="204" customWidth="1"/>
    <col min="7944" max="7944" width="18.5703125" style="204" customWidth="1"/>
    <col min="7945" max="7945" width="15.140625" style="204" bestFit="1" customWidth="1"/>
    <col min="7946" max="7946" width="16.5703125" style="204" bestFit="1" customWidth="1"/>
    <col min="7947" max="7947" width="9.42578125" style="204" bestFit="1" customWidth="1"/>
    <col min="7948" max="7948" width="9.85546875" style="204" bestFit="1" customWidth="1"/>
    <col min="7949" max="7949" width="12.28515625" style="204" bestFit="1" customWidth="1"/>
    <col min="7950" max="8192" width="9.140625" style="204"/>
    <col min="8193" max="8193" width="0" style="204" hidden="1" customWidth="1"/>
    <col min="8194" max="8194" width="107.42578125" style="204" customWidth="1"/>
    <col min="8195" max="8195" width="18.7109375" style="204" customWidth="1"/>
    <col min="8196" max="8196" width="14.28515625" style="204" customWidth="1"/>
    <col min="8197" max="8197" width="18.7109375" style="204" customWidth="1"/>
    <col min="8198" max="8198" width="10.7109375" style="204" customWidth="1"/>
    <col min="8199" max="8199" width="14.7109375" style="204" customWidth="1"/>
    <col min="8200" max="8200" width="18.5703125" style="204" customWidth="1"/>
    <col min="8201" max="8201" width="15.140625" style="204" bestFit="1" customWidth="1"/>
    <col min="8202" max="8202" width="16.5703125" style="204" bestFit="1" customWidth="1"/>
    <col min="8203" max="8203" width="9.42578125" style="204" bestFit="1" customWidth="1"/>
    <col min="8204" max="8204" width="9.85546875" style="204" bestFit="1" customWidth="1"/>
    <col min="8205" max="8205" width="12.28515625" style="204" bestFit="1" customWidth="1"/>
    <col min="8206" max="8448" width="9.140625" style="204"/>
    <col min="8449" max="8449" width="0" style="204" hidden="1" customWidth="1"/>
    <col min="8450" max="8450" width="107.42578125" style="204" customWidth="1"/>
    <col min="8451" max="8451" width="18.7109375" style="204" customWidth="1"/>
    <col min="8452" max="8452" width="14.28515625" style="204" customWidth="1"/>
    <col min="8453" max="8453" width="18.7109375" style="204" customWidth="1"/>
    <col min="8454" max="8454" width="10.7109375" style="204" customWidth="1"/>
    <col min="8455" max="8455" width="14.7109375" style="204" customWidth="1"/>
    <col min="8456" max="8456" width="18.5703125" style="204" customWidth="1"/>
    <col min="8457" max="8457" width="15.140625" style="204" bestFit="1" customWidth="1"/>
    <col min="8458" max="8458" width="16.5703125" style="204" bestFit="1" customWidth="1"/>
    <col min="8459" max="8459" width="9.42578125" style="204" bestFit="1" customWidth="1"/>
    <col min="8460" max="8460" width="9.85546875" style="204" bestFit="1" customWidth="1"/>
    <col min="8461" max="8461" width="12.28515625" style="204" bestFit="1" customWidth="1"/>
    <col min="8462" max="8704" width="9.140625" style="204"/>
    <col min="8705" max="8705" width="0" style="204" hidden="1" customWidth="1"/>
    <col min="8706" max="8706" width="107.42578125" style="204" customWidth="1"/>
    <col min="8707" max="8707" width="18.7109375" style="204" customWidth="1"/>
    <col min="8708" max="8708" width="14.28515625" style="204" customWidth="1"/>
    <col min="8709" max="8709" width="18.7109375" style="204" customWidth="1"/>
    <col min="8710" max="8710" width="10.7109375" style="204" customWidth="1"/>
    <col min="8711" max="8711" width="14.7109375" style="204" customWidth="1"/>
    <col min="8712" max="8712" width="18.5703125" style="204" customWidth="1"/>
    <col min="8713" max="8713" width="15.140625" style="204" bestFit="1" customWidth="1"/>
    <col min="8714" max="8714" width="16.5703125" style="204" bestFit="1" customWidth="1"/>
    <col min="8715" max="8715" width="9.42578125" style="204" bestFit="1" customWidth="1"/>
    <col min="8716" max="8716" width="9.85546875" style="204" bestFit="1" customWidth="1"/>
    <col min="8717" max="8717" width="12.28515625" style="204" bestFit="1" customWidth="1"/>
    <col min="8718" max="8960" width="9.140625" style="204"/>
    <col min="8961" max="8961" width="0" style="204" hidden="1" customWidth="1"/>
    <col min="8962" max="8962" width="107.42578125" style="204" customWidth="1"/>
    <col min="8963" max="8963" width="18.7109375" style="204" customWidth="1"/>
    <col min="8964" max="8964" width="14.28515625" style="204" customWidth="1"/>
    <col min="8965" max="8965" width="18.7109375" style="204" customWidth="1"/>
    <col min="8966" max="8966" width="10.7109375" style="204" customWidth="1"/>
    <col min="8967" max="8967" width="14.7109375" style="204" customWidth="1"/>
    <col min="8968" max="8968" width="18.5703125" style="204" customWidth="1"/>
    <col min="8969" max="8969" width="15.140625" style="204" bestFit="1" customWidth="1"/>
    <col min="8970" max="8970" width="16.5703125" style="204" bestFit="1" customWidth="1"/>
    <col min="8971" max="8971" width="9.42578125" style="204" bestFit="1" customWidth="1"/>
    <col min="8972" max="8972" width="9.85546875" style="204" bestFit="1" customWidth="1"/>
    <col min="8973" max="8973" width="12.28515625" style="204" bestFit="1" customWidth="1"/>
    <col min="8974" max="9216" width="9.140625" style="204"/>
    <col min="9217" max="9217" width="0" style="204" hidden="1" customWidth="1"/>
    <col min="9218" max="9218" width="107.42578125" style="204" customWidth="1"/>
    <col min="9219" max="9219" width="18.7109375" style="204" customWidth="1"/>
    <col min="9220" max="9220" width="14.28515625" style="204" customWidth="1"/>
    <col min="9221" max="9221" width="18.7109375" style="204" customWidth="1"/>
    <col min="9222" max="9222" width="10.7109375" style="204" customWidth="1"/>
    <col min="9223" max="9223" width="14.7109375" style="204" customWidth="1"/>
    <col min="9224" max="9224" width="18.5703125" style="204" customWidth="1"/>
    <col min="9225" max="9225" width="15.140625" style="204" bestFit="1" customWidth="1"/>
    <col min="9226" max="9226" width="16.5703125" style="204" bestFit="1" customWidth="1"/>
    <col min="9227" max="9227" width="9.42578125" style="204" bestFit="1" customWidth="1"/>
    <col min="9228" max="9228" width="9.85546875" style="204" bestFit="1" customWidth="1"/>
    <col min="9229" max="9229" width="12.28515625" style="204" bestFit="1" customWidth="1"/>
    <col min="9230" max="9472" width="9.140625" style="204"/>
    <col min="9473" max="9473" width="0" style="204" hidden="1" customWidth="1"/>
    <col min="9474" max="9474" width="107.42578125" style="204" customWidth="1"/>
    <col min="9475" max="9475" width="18.7109375" style="204" customWidth="1"/>
    <col min="9476" max="9476" width="14.28515625" style="204" customWidth="1"/>
    <col min="9477" max="9477" width="18.7109375" style="204" customWidth="1"/>
    <col min="9478" max="9478" width="10.7109375" style="204" customWidth="1"/>
    <col min="9479" max="9479" width="14.7109375" style="204" customWidth="1"/>
    <col min="9480" max="9480" width="18.5703125" style="204" customWidth="1"/>
    <col min="9481" max="9481" width="15.140625" style="204" bestFit="1" customWidth="1"/>
    <col min="9482" max="9482" width="16.5703125" style="204" bestFit="1" customWidth="1"/>
    <col min="9483" max="9483" width="9.42578125" style="204" bestFit="1" customWidth="1"/>
    <col min="9484" max="9484" width="9.85546875" style="204" bestFit="1" customWidth="1"/>
    <col min="9485" max="9485" width="12.28515625" style="204" bestFit="1" customWidth="1"/>
    <col min="9486" max="9728" width="9.140625" style="204"/>
    <col min="9729" max="9729" width="0" style="204" hidden="1" customWidth="1"/>
    <col min="9730" max="9730" width="107.42578125" style="204" customWidth="1"/>
    <col min="9731" max="9731" width="18.7109375" style="204" customWidth="1"/>
    <col min="9732" max="9732" width="14.28515625" style="204" customWidth="1"/>
    <col min="9733" max="9733" width="18.7109375" style="204" customWidth="1"/>
    <col min="9734" max="9734" width="10.7109375" style="204" customWidth="1"/>
    <col min="9735" max="9735" width="14.7109375" style="204" customWidth="1"/>
    <col min="9736" max="9736" width="18.5703125" style="204" customWidth="1"/>
    <col min="9737" max="9737" width="15.140625" style="204" bestFit="1" customWidth="1"/>
    <col min="9738" max="9738" width="16.5703125" style="204" bestFit="1" customWidth="1"/>
    <col min="9739" max="9739" width="9.42578125" style="204" bestFit="1" customWidth="1"/>
    <col min="9740" max="9740" width="9.85546875" style="204" bestFit="1" customWidth="1"/>
    <col min="9741" max="9741" width="12.28515625" style="204" bestFit="1" customWidth="1"/>
    <col min="9742" max="9984" width="9.140625" style="204"/>
    <col min="9985" max="9985" width="0" style="204" hidden="1" customWidth="1"/>
    <col min="9986" max="9986" width="107.42578125" style="204" customWidth="1"/>
    <col min="9987" max="9987" width="18.7109375" style="204" customWidth="1"/>
    <col min="9988" max="9988" width="14.28515625" style="204" customWidth="1"/>
    <col min="9989" max="9989" width="18.7109375" style="204" customWidth="1"/>
    <col min="9990" max="9990" width="10.7109375" style="204" customWidth="1"/>
    <col min="9991" max="9991" width="14.7109375" style="204" customWidth="1"/>
    <col min="9992" max="9992" width="18.5703125" style="204" customWidth="1"/>
    <col min="9993" max="9993" width="15.140625" style="204" bestFit="1" customWidth="1"/>
    <col min="9994" max="9994" width="16.5703125" style="204" bestFit="1" customWidth="1"/>
    <col min="9995" max="9995" width="9.42578125" style="204" bestFit="1" customWidth="1"/>
    <col min="9996" max="9996" width="9.85546875" style="204" bestFit="1" customWidth="1"/>
    <col min="9997" max="9997" width="12.28515625" style="204" bestFit="1" customWidth="1"/>
    <col min="9998" max="10240" width="9.140625" style="204"/>
    <col min="10241" max="10241" width="0" style="204" hidden="1" customWidth="1"/>
    <col min="10242" max="10242" width="107.42578125" style="204" customWidth="1"/>
    <col min="10243" max="10243" width="18.7109375" style="204" customWidth="1"/>
    <col min="10244" max="10244" width="14.28515625" style="204" customWidth="1"/>
    <col min="10245" max="10245" width="18.7109375" style="204" customWidth="1"/>
    <col min="10246" max="10246" width="10.7109375" style="204" customWidth="1"/>
    <col min="10247" max="10247" width="14.7109375" style="204" customWidth="1"/>
    <col min="10248" max="10248" width="18.5703125" style="204" customWidth="1"/>
    <col min="10249" max="10249" width="15.140625" style="204" bestFit="1" customWidth="1"/>
    <col min="10250" max="10250" width="16.5703125" style="204" bestFit="1" customWidth="1"/>
    <col min="10251" max="10251" width="9.42578125" style="204" bestFit="1" customWidth="1"/>
    <col min="10252" max="10252" width="9.85546875" style="204" bestFit="1" customWidth="1"/>
    <col min="10253" max="10253" width="12.28515625" style="204" bestFit="1" customWidth="1"/>
    <col min="10254" max="10496" width="9.140625" style="204"/>
    <col min="10497" max="10497" width="0" style="204" hidden="1" customWidth="1"/>
    <col min="10498" max="10498" width="107.42578125" style="204" customWidth="1"/>
    <col min="10499" max="10499" width="18.7109375" style="204" customWidth="1"/>
    <col min="10500" max="10500" width="14.28515625" style="204" customWidth="1"/>
    <col min="10501" max="10501" width="18.7109375" style="204" customWidth="1"/>
    <col min="10502" max="10502" width="10.7109375" style="204" customWidth="1"/>
    <col min="10503" max="10503" width="14.7109375" style="204" customWidth="1"/>
    <col min="10504" max="10504" width="18.5703125" style="204" customWidth="1"/>
    <col min="10505" max="10505" width="15.140625" style="204" bestFit="1" customWidth="1"/>
    <col min="10506" max="10506" width="16.5703125" style="204" bestFit="1" customWidth="1"/>
    <col min="10507" max="10507" width="9.42578125" style="204" bestFit="1" customWidth="1"/>
    <col min="10508" max="10508" width="9.85546875" style="204" bestFit="1" customWidth="1"/>
    <col min="10509" max="10509" width="12.28515625" style="204" bestFit="1" customWidth="1"/>
    <col min="10510" max="10752" width="9.140625" style="204"/>
    <col min="10753" max="10753" width="0" style="204" hidden="1" customWidth="1"/>
    <col min="10754" max="10754" width="107.42578125" style="204" customWidth="1"/>
    <col min="10755" max="10755" width="18.7109375" style="204" customWidth="1"/>
    <col min="10756" max="10756" width="14.28515625" style="204" customWidth="1"/>
    <col min="10757" max="10757" width="18.7109375" style="204" customWidth="1"/>
    <col min="10758" max="10758" width="10.7109375" style="204" customWidth="1"/>
    <col min="10759" max="10759" width="14.7109375" style="204" customWidth="1"/>
    <col min="10760" max="10760" width="18.5703125" style="204" customWidth="1"/>
    <col min="10761" max="10761" width="15.140625" style="204" bestFit="1" customWidth="1"/>
    <col min="10762" max="10762" width="16.5703125" style="204" bestFit="1" customWidth="1"/>
    <col min="10763" max="10763" width="9.42578125" style="204" bestFit="1" customWidth="1"/>
    <col min="10764" max="10764" width="9.85546875" style="204" bestFit="1" customWidth="1"/>
    <col min="10765" max="10765" width="12.28515625" style="204" bestFit="1" customWidth="1"/>
    <col min="10766" max="11008" width="9.140625" style="204"/>
    <col min="11009" max="11009" width="0" style="204" hidden="1" customWidth="1"/>
    <col min="11010" max="11010" width="107.42578125" style="204" customWidth="1"/>
    <col min="11011" max="11011" width="18.7109375" style="204" customWidth="1"/>
    <col min="11012" max="11012" width="14.28515625" style="204" customWidth="1"/>
    <col min="11013" max="11013" width="18.7109375" style="204" customWidth="1"/>
    <col min="11014" max="11014" width="10.7109375" style="204" customWidth="1"/>
    <col min="11015" max="11015" width="14.7109375" style="204" customWidth="1"/>
    <col min="11016" max="11016" width="18.5703125" style="204" customWidth="1"/>
    <col min="11017" max="11017" width="15.140625" style="204" bestFit="1" customWidth="1"/>
    <col min="11018" max="11018" width="16.5703125" style="204" bestFit="1" customWidth="1"/>
    <col min="11019" max="11019" width="9.42578125" style="204" bestFit="1" customWidth="1"/>
    <col min="11020" max="11020" width="9.85546875" style="204" bestFit="1" customWidth="1"/>
    <col min="11021" max="11021" width="12.28515625" style="204" bestFit="1" customWidth="1"/>
    <col min="11022" max="11264" width="9.140625" style="204"/>
    <col min="11265" max="11265" width="0" style="204" hidden="1" customWidth="1"/>
    <col min="11266" max="11266" width="107.42578125" style="204" customWidth="1"/>
    <col min="11267" max="11267" width="18.7109375" style="204" customWidth="1"/>
    <col min="11268" max="11268" width="14.28515625" style="204" customWidth="1"/>
    <col min="11269" max="11269" width="18.7109375" style="204" customWidth="1"/>
    <col min="11270" max="11270" width="10.7109375" style="204" customWidth="1"/>
    <col min="11271" max="11271" width="14.7109375" style="204" customWidth="1"/>
    <col min="11272" max="11272" width="18.5703125" style="204" customWidth="1"/>
    <col min="11273" max="11273" width="15.140625" style="204" bestFit="1" customWidth="1"/>
    <col min="11274" max="11274" width="16.5703125" style="204" bestFit="1" customWidth="1"/>
    <col min="11275" max="11275" width="9.42578125" style="204" bestFit="1" customWidth="1"/>
    <col min="11276" max="11276" width="9.85546875" style="204" bestFit="1" customWidth="1"/>
    <col min="11277" max="11277" width="12.28515625" style="204" bestFit="1" customWidth="1"/>
    <col min="11278" max="11520" width="9.140625" style="204"/>
    <col min="11521" max="11521" width="0" style="204" hidden="1" customWidth="1"/>
    <col min="11522" max="11522" width="107.42578125" style="204" customWidth="1"/>
    <col min="11523" max="11523" width="18.7109375" style="204" customWidth="1"/>
    <col min="11524" max="11524" width="14.28515625" style="204" customWidth="1"/>
    <col min="11525" max="11525" width="18.7109375" style="204" customWidth="1"/>
    <col min="11526" max="11526" width="10.7109375" style="204" customWidth="1"/>
    <col min="11527" max="11527" width="14.7109375" style="204" customWidth="1"/>
    <col min="11528" max="11528" width="18.5703125" style="204" customWidth="1"/>
    <col min="11529" max="11529" width="15.140625" style="204" bestFit="1" customWidth="1"/>
    <col min="11530" max="11530" width="16.5703125" style="204" bestFit="1" customWidth="1"/>
    <col min="11531" max="11531" width="9.42578125" style="204" bestFit="1" customWidth="1"/>
    <col min="11532" max="11532" width="9.85546875" style="204" bestFit="1" customWidth="1"/>
    <col min="11533" max="11533" width="12.28515625" style="204" bestFit="1" customWidth="1"/>
    <col min="11534" max="11776" width="9.140625" style="204"/>
    <col min="11777" max="11777" width="0" style="204" hidden="1" customWidth="1"/>
    <col min="11778" max="11778" width="107.42578125" style="204" customWidth="1"/>
    <col min="11779" max="11779" width="18.7109375" style="204" customWidth="1"/>
    <col min="11780" max="11780" width="14.28515625" style="204" customWidth="1"/>
    <col min="11781" max="11781" width="18.7109375" style="204" customWidth="1"/>
    <col min="11782" max="11782" width="10.7109375" style="204" customWidth="1"/>
    <col min="11783" max="11783" width="14.7109375" style="204" customWidth="1"/>
    <col min="11784" max="11784" width="18.5703125" style="204" customWidth="1"/>
    <col min="11785" max="11785" width="15.140625" style="204" bestFit="1" customWidth="1"/>
    <col min="11786" max="11786" width="16.5703125" style="204" bestFit="1" customWidth="1"/>
    <col min="11787" max="11787" width="9.42578125" style="204" bestFit="1" customWidth="1"/>
    <col min="11788" max="11788" width="9.85546875" style="204" bestFit="1" customWidth="1"/>
    <col min="11789" max="11789" width="12.28515625" style="204" bestFit="1" customWidth="1"/>
    <col min="11790" max="12032" width="9.140625" style="204"/>
    <col min="12033" max="12033" width="0" style="204" hidden="1" customWidth="1"/>
    <col min="12034" max="12034" width="107.42578125" style="204" customWidth="1"/>
    <col min="12035" max="12035" width="18.7109375" style="204" customWidth="1"/>
    <col min="12036" max="12036" width="14.28515625" style="204" customWidth="1"/>
    <col min="12037" max="12037" width="18.7109375" style="204" customWidth="1"/>
    <col min="12038" max="12038" width="10.7109375" style="204" customWidth="1"/>
    <col min="12039" max="12039" width="14.7109375" style="204" customWidth="1"/>
    <col min="12040" max="12040" width="18.5703125" style="204" customWidth="1"/>
    <col min="12041" max="12041" width="15.140625" style="204" bestFit="1" customWidth="1"/>
    <col min="12042" max="12042" width="16.5703125" style="204" bestFit="1" customWidth="1"/>
    <col min="12043" max="12043" width="9.42578125" style="204" bestFit="1" customWidth="1"/>
    <col min="12044" max="12044" width="9.85546875" style="204" bestFit="1" customWidth="1"/>
    <col min="12045" max="12045" width="12.28515625" style="204" bestFit="1" customWidth="1"/>
    <col min="12046" max="12288" width="9.140625" style="204"/>
    <col min="12289" max="12289" width="0" style="204" hidden="1" customWidth="1"/>
    <col min="12290" max="12290" width="107.42578125" style="204" customWidth="1"/>
    <col min="12291" max="12291" width="18.7109375" style="204" customWidth="1"/>
    <col min="12292" max="12292" width="14.28515625" style="204" customWidth="1"/>
    <col min="12293" max="12293" width="18.7109375" style="204" customWidth="1"/>
    <col min="12294" max="12294" width="10.7109375" style="204" customWidth="1"/>
    <col min="12295" max="12295" width="14.7109375" style="204" customWidth="1"/>
    <col min="12296" max="12296" width="18.5703125" style="204" customWidth="1"/>
    <col min="12297" max="12297" width="15.140625" style="204" bestFit="1" customWidth="1"/>
    <col min="12298" max="12298" width="16.5703125" style="204" bestFit="1" customWidth="1"/>
    <col min="12299" max="12299" width="9.42578125" style="204" bestFit="1" customWidth="1"/>
    <col min="12300" max="12300" width="9.85546875" style="204" bestFit="1" customWidth="1"/>
    <col min="12301" max="12301" width="12.28515625" style="204" bestFit="1" customWidth="1"/>
    <col min="12302" max="12544" width="9.140625" style="204"/>
    <col min="12545" max="12545" width="0" style="204" hidden="1" customWidth="1"/>
    <col min="12546" max="12546" width="107.42578125" style="204" customWidth="1"/>
    <col min="12547" max="12547" width="18.7109375" style="204" customWidth="1"/>
    <col min="12548" max="12548" width="14.28515625" style="204" customWidth="1"/>
    <col min="12549" max="12549" width="18.7109375" style="204" customWidth="1"/>
    <col min="12550" max="12550" width="10.7109375" style="204" customWidth="1"/>
    <col min="12551" max="12551" width="14.7109375" style="204" customWidth="1"/>
    <col min="12552" max="12552" width="18.5703125" style="204" customWidth="1"/>
    <col min="12553" max="12553" width="15.140625" style="204" bestFit="1" customWidth="1"/>
    <col min="12554" max="12554" width="16.5703125" style="204" bestFit="1" customWidth="1"/>
    <col min="12555" max="12555" width="9.42578125" style="204" bestFit="1" customWidth="1"/>
    <col min="12556" max="12556" width="9.85546875" style="204" bestFit="1" customWidth="1"/>
    <col min="12557" max="12557" width="12.28515625" style="204" bestFit="1" customWidth="1"/>
    <col min="12558" max="12800" width="9.140625" style="204"/>
    <col min="12801" max="12801" width="0" style="204" hidden="1" customWidth="1"/>
    <col min="12802" max="12802" width="107.42578125" style="204" customWidth="1"/>
    <col min="12803" max="12803" width="18.7109375" style="204" customWidth="1"/>
    <col min="12804" max="12804" width="14.28515625" style="204" customWidth="1"/>
    <col min="12805" max="12805" width="18.7109375" style="204" customWidth="1"/>
    <col min="12806" max="12806" width="10.7109375" style="204" customWidth="1"/>
    <col min="12807" max="12807" width="14.7109375" style="204" customWidth="1"/>
    <col min="12808" max="12808" width="18.5703125" style="204" customWidth="1"/>
    <col min="12809" max="12809" width="15.140625" style="204" bestFit="1" customWidth="1"/>
    <col min="12810" max="12810" width="16.5703125" style="204" bestFit="1" customWidth="1"/>
    <col min="12811" max="12811" width="9.42578125" style="204" bestFit="1" customWidth="1"/>
    <col min="12812" max="12812" width="9.85546875" style="204" bestFit="1" customWidth="1"/>
    <col min="12813" max="12813" width="12.28515625" style="204" bestFit="1" customWidth="1"/>
    <col min="12814" max="13056" width="9.140625" style="204"/>
    <col min="13057" max="13057" width="0" style="204" hidden="1" customWidth="1"/>
    <col min="13058" max="13058" width="107.42578125" style="204" customWidth="1"/>
    <col min="13059" max="13059" width="18.7109375" style="204" customWidth="1"/>
    <col min="13060" max="13060" width="14.28515625" style="204" customWidth="1"/>
    <col min="13061" max="13061" width="18.7109375" style="204" customWidth="1"/>
    <col min="13062" max="13062" width="10.7109375" style="204" customWidth="1"/>
    <col min="13063" max="13063" width="14.7109375" style="204" customWidth="1"/>
    <col min="13064" max="13064" width="18.5703125" style="204" customWidth="1"/>
    <col min="13065" max="13065" width="15.140625" style="204" bestFit="1" customWidth="1"/>
    <col min="13066" max="13066" width="16.5703125" style="204" bestFit="1" customWidth="1"/>
    <col min="13067" max="13067" width="9.42578125" style="204" bestFit="1" customWidth="1"/>
    <col min="13068" max="13068" width="9.85546875" style="204" bestFit="1" customWidth="1"/>
    <col min="13069" max="13069" width="12.28515625" style="204" bestFit="1" customWidth="1"/>
    <col min="13070" max="13312" width="9.140625" style="204"/>
    <col min="13313" max="13313" width="0" style="204" hidden="1" customWidth="1"/>
    <col min="13314" max="13314" width="107.42578125" style="204" customWidth="1"/>
    <col min="13315" max="13315" width="18.7109375" style="204" customWidth="1"/>
    <col min="13316" max="13316" width="14.28515625" style="204" customWidth="1"/>
    <col min="13317" max="13317" width="18.7109375" style="204" customWidth="1"/>
    <col min="13318" max="13318" width="10.7109375" style="204" customWidth="1"/>
    <col min="13319" max="13319" width="14.7109375" style="204" customWidth="1"/>
    <col min="13320" max="13320" width="18.5703125" style="204" customWidth="1"/>
    <col min="13321" max="13321" width="15.140625" style="204" bestFit="1" customWidth="1"/>
    <col min="13322" max="13322" width="16.5703125" style="204" bestFit="1" customWidth="1"/>
    <col min="13323" max="13323" width="9.42578125" style="204" bestFit="1" customWidth="1"/>
    <col min="13324" max="13324" width="9.85546875" style="204" bestFit="1" customWidth="1"/>
    <col min="13325" max="13325" width="12.28515625" style="204" bestFit="1" customWidth="1"/>
    <col min="13326" max="13568" width="9.140625" style="204"/>
    <col min="13569" max="13569" width="0" style="204" hidden="1" customWidth="1"/>
    <col min="13570" max="13570" width="107.42578125" style="204" customWidth="1"/>
    <col min="13571" max="13571" width="18.7109375" style="204" customWidth="1"/>
    <col min="13572" max="13572" width="14.28515625" style="204" customWidth="1"/>
    <col min="13573" max="13573" width="18.7109375" style="204" customWidth="1"/>
    <col min="13574" max="13574" width="10.7109375" style="204" customWidth="1"/>
    <col min="13575" max="13575" width="14.7109375" style="204" customWidth="1"/>
    <col min="13576" max="13576" width="18.5703125" style="204" customWidth="1"/>
    <col min="13577" max="13577" width="15.140625" style="204" bestFit="1" customWidth="1"/>
    <col min="13578" max="13578" width="16.5703125" style="204" bestFit="1" customWidth="1"/>
    <col min="13579" max="13579" width="9.42578125" style="204" bestFit="1" customWidth="1"/>
    <col min="13580" max="13580" width="9.85546875" style="204" bestFit="1" customWidth="1"/>
    <col min="13581" max="13581" width="12.28515625" style="204" bestFit="1" customWidth="1"/>
    <col min="13582" max="13824" width="9.140625" style="204"/>
    <col min="13825" max="13825" width="0" style="204" hidden="1" customWidth="1"/>
    <col min="13826" max="13826" width="107.42578125" style="204" customWidth="1"/>
    <col min="13827" max="13827" width="18.7109375" style="204" customWidth="1"/>
    <col min="13828" max="13828" width="14.28515625" style="204" customWidth="1"/>
    <col min="13829" max="13829" width="18.7109375" style="204" customWidth="1"/>
    <col min="13830" max="13830" width="10.7109375" style="204" customWidth="1"/>
    <col min="13831" max="13831" width="14.7109375" style="204" customWidth="1"/>
    <col min="13832" max="13832" width="18.5703125" style="204" customWidth="1"/>
    <col min="13833" max="13833" width="15.140625" style="204" bestFit="1" customWidth="1"/>
    <col min="13834" max="13834" width="16.5703125" style="204" bestFit="1" customWidth="1"/>
    <col min="13835" max="13835" width="9.42578125" style="204" bestFit="1" customWidth="1"/>
    <col min="13836" max="13836" width="9.85546875" style="204" bestFit="1" customWidth="1"/>
    <col min="13837" max="13837" width="12.28515625" style="204" bestFit="1" customWidth="1"/>
    <col min="13838" max="14080" width="9.140625" style="204"/>
    <col min="14081" max="14081" width="0" style="204" hidden="1" customWidth="1"/>
    <col min="14082" max="14082" width="107.42578125" style="204" customWidth="1"/>
    <col min="14083" max="14083" width="18.7109375" style="204" customWidth="1"/>
    <col min="14084" max="14084" width="14.28515625" style="204" customWidth="1"/>
    <col min="14085" max="14085" width="18.7109375" style="204" customWidth="1"/>
    <col min="14086" max="14086" width="10.7109375" style="204" customWidth="1"/>
    <col min="14087" max="14087" width="14.7109375" style="204" customWidth="1"/>
    <col min="14088" max="14088" width="18.5703125" style="204" customWidth="1"/>
    <col min="14089" max="14089" width="15.140625" style="204" bestFit="1" customWidth="1"/>
    <col min="14090" max="14090" width="16.5703125" style="204" bestFit="1" customWidth="1"/>
    <col min="14091" max="14091" width="9.42578125" style="204" bestFit="1" customWidth="1"/>
    <col min="14092" max="14092" width="9.85546875" style="204" bestFit="1" customWidth="1"/>
    <col min="14093" max="14093" width="12.28515625" style="204" bestFit="1" customWidth="1"/>
    <col min="14094" max="14336" width="9.140625" style="204"/>
    <col min="14337" max="14337" width="0" style="204" hidden="1" customWidth="1"/>
    <col min="14338" max="14338" width="107.42578125" style="204" customWidth="1"/>
    <col min="14339" max="14339" width="18.7109375" style="204" customWidth="1"/>
    <col min="14340" max="14340" width="14.28515625" style="204" customWidth="1"/>
    <col min="14341" max="14341" width="18.7109375" style="204" customWidth="1"/>
    <col min="14342" max="14342" width="10.7109375" style="204" customWidth="1"/>
    <col min="14343" max="14343" width="14.7109375" style="204" customWidth="1"/>
    <col min="14344" max="14344" width="18.5703125" style="204" customWidth="1"/>
    <col min="14345" max="14345" width="15.140625" style="204" bestFit="1" customWidth="1"/>
    <col min="14346" max="14346" width="16.5703125" style="204" bestFit="1" customWidth="1"/>
    <col min="14347" max="14347" width="9.42578125" style="204" bestFit="1" customWidth="1"/>
    <col min="14348" max="14348" width="9.85546875" style="204" bestFit="1" customWidth="1"/>
    <col min="14349" max="14349" width="12.28515625" style="204" bestFit="1" customWidth="1"/>
    <col min="14350" max="14592" width="9.140625" style="204"/>
    <col min="14593" max="14593" width="0" style="204" hidden="1" customWidth="1"/>
    <col min="14594" max="14594" width="107.42578125" style="204" customWidth="1"/>
    <col min="14595" max="14595" width="18.7109375" style="204" customWidth="1"/>
    <col min="14596" max="14596" width="14.28515625" style="204" customWidth="1"/>
    <col min="14597" max="14597" width="18.7109375" style="204" customWidth="1"/>
    <col min="14598" max="14598" width="10.7109375" style="204" customWidth="1"/>
    <col min="14599" max="14599" width="14.7109375" style="204" customWidth="1"/>
    <col min="14600" max="14600" width="18.5703125" style="204" customWidth="1"/>
    <col min="14601" max="14601" width="15.140625" style="204" bestFit="1" customWidth="1"/>
    <col min="14602" max="14602" width="16.5703125" style="204" bestFit="1" customWidth="1"/>
    <col min="14603" max="14603" width="9.42578125" style="204" bestFit="1" customWidth="1"/>
    <col min="14604" max="14604" width="9.85546875" style="204" bestFit="1" customWidth="1"/>
    <col min="14605" max="14605" width="12.28515625" style="204" bestFit="1" customWidth="1"/>
    <col min="14606" max="14848" width="9.140625" style="204"/>
    <col min="14849" max="14849" width="0" style="204" hidden="1" customWidth="1"/>
    <col min="14850" max="14850" width="107.42578125" style="204" customWidth="1"/>
    <col min="14851" max="14851" width="18.7109375" style="204" customWidth="1"/>
    <col min="14852" max="14852" width="14.28515625" style="204" customWidth="1"/>
    <col min="14853" max="14853" width="18.7109375" style="204" customWidth="1"/>
    <col min="14854" max="14854" width="10.7109375" style="204" customWidth="1"/>
    <col min="14855" max="14855" width="14.7109375" style="204" customWidth="1"/>
    <col min="14856" max="14856" width="18.5703125" style="204" customWidth="1"/>
    <col min="14857" max="14857" width="15.140625" style="204" bestFit="1" customWidth="1"/>
    <col min="14858" max="14858" width="16.5703125" style="204" bestFit="1" customWidth="1"/>
    <col min="14859" max="14859" width="9.42578125" style="204" bestFit="1" customWidth="1"/>
    <col min="14860" max="14860" width="9.85546875" style="204" bestFit="1" customWidth="1"/>
    <col min="14861" max="14861" width="12.28515625" style="204" bestFit="1" customWidth="1"/>
    <col min="14862" max="15104" width="9.140625" style="204"/>
    <col min="15105" max="15105" width="0" style="204" hidden="1" customWidth="1"/>
    <col min="15106" max="15106" width="107.42578125" style="204" customWidth="1"/>
    <col min="15107" max="15107" width="18.7109375" style="204" customWidth="1"/>
    <col min="15108" max="15108" width="14.28515625" style="204" customWidth="1"/>
    <col min="15109" max="15109" width="18.7109375" style="204" customWidth="1"/>
    <col min="15110" max="15110" width="10.7109375" style="204" customWidth="1"/>
    <col min="15111" max="15111" width="14.7109375" style="204" customWidth="1"/>
    <col min="15112" max="15112" width="18.5703125" style="204" customWidth="1"/>
    <col min="15113" max="15113" width="15.140625" style="204" bestFit="1" customWidth="1"/>
    <col min="15114" max="15114" width="16.5703125" style="204" bestFit="1" customWidth="1"/>
    <col min="15115" max="15115" width="9.42578125" style="204" bestFit="1" customWidth="1"/>
    <col min="15116" max="15116" width="9.85546875" style="204" bestFit="1" customWidth="1"/>
    <col min="15117" max="15117" width="12.28515625" style="204" bestFit="1" customWidth="1"/>
    <col min="15118" max="15360" width="9.140625" style="204"/>
    <col min="15361" max="15361" width="0" style="204" hidden="1" customWidth="1"/>
    <col min="15362" max="15362" width="107.42578125" style="204" customWidth="1"/>
    <col min="15363" max="15363" width="18.7109375" style="204" customWidth="1"/>
    <col min="15364" max="15364" width="14.28515625" style="204" customWidth="1"/>
    <col min="15365" max="15365" width="18.7109375" style="204" customWidth="1"/>
    <col min="15366" max="15366" width="10.7109375" style="204" customWidth="1"/>
    <col min="15367" max="15367" width="14.7109375" style="204" customWidth="1"/>
    <col min="15368" max="15368" width="18.5703125" style="204" customWidth="1"/>
    <col min="15369" max="15369" width="15.140625" style="204" bestFit="1" customWidth="1"/>
    <col min="15370" max="15370" width="16.5703125" style="204" bestFit="1" customWidth="1"/>
    <col min="15371" max="15371" width="9.42578125" style="204" bestFit="1" customWidth="1"/>
    <col min="15372" max="15372" width="9.85546875" style="204" bestFit="1" customWidth="1"/>
    <col min="15373" max="15373" width="12.28515625" style="204" bestFit="1" customWidth="1"/>
    <col min="15374" max="15616" width="9.140625" style="204"/>
    <col min="15617" max="15617" width="0" style="204" hidden="1" customWidth="1"/>
    <col min="15618" max="15618" width="107.42578125" style="204" customWidth="1"/>
    <col min="15619" max="15619" width="18.7109375" style="204" customWidth="1"/>
    <col min="15620" max="15620" width="14.28515625" style="204" customWidth="1"/>
    <col min="15621" max="15621" width="18.7109375" style="204" customWidth="1"/>
    <col min="15622" max="15622" width="10.7109375" style="204" customWidth="1"/>
    <col min="15623" max="15623" width="14.7109375" style="204" customWidth="1"/>
    <col min="15624" max="15624" width="18.5703125" style="204" customWidth="1"/>
    <col min="15625" max="15625" width="15.140625" style="204" bestFit="1" customWidth="1"/>
    <col min="15626" max="15626" width="16.5703125" style="204" bestFit="1" customWidth="1"/>
    <col min="15627" max="15627" width="9.42578125" style="204" bestFit="1" customWidth="1"/>
    <col min="15628" max="15628" width="9.85546875" style="204" bestFit="1" customWidth="1"/>
    <col min="15629" max="15629" width="12.28515625" style="204" bestFit="1" customWidth="1"/>
    <col min="15630" max="15872" width="9.140625" style="204"/>
    <col min="15873" max="15873" width="0" style="204" hidden="1" customWidth="1"/>
    <col min="15874" max="15874" width="107.42578125" style="204" customWidth="1"/>
    <col min="15875" max="15875" width="18.7109375" style="204" customWidth="1"/>
    <col min="15876" max="15876" width="14.28515625" style="204" customWidth="1"/>
    <col min="15877" max="15877" width="18.7109375" style="204" customWidth="1"/>
    <col min="15878" max="15878" width="10.7109375" style="204" customWidth="1"/>
    <col min="15879" max="15879" width="14.7109375" style="204" customWidth="1"/>
    <col min="15880" max="15880" width="18.5703125" style="204" customWidth="1"/>
    <col min="15881" max="15881" width="15.140625" style="204" bestFit="1" customWidth="1"/>
    <col min="15882" max="15882" width="16.5703125" style="204" bestFit="1" customWidth="1"/>
    <col min="15883" max="15883" width="9.42578125" style="204" bestFit="1" customWidth="1"/>
    <col min="15884" max="15884" width="9.85546875" style="204" bestFit="1" customWidth="1"/>
    <col min="15885" max="15885" width="12.28515625" style="204" bestFit="1" customWidth="1"/>
    <col min="15886" max="16128" width="9.140625" style="204"/>
    <col min="16129" max="16129" width="0" style="204" hidden="1" customWidth="1"/>
    <col min="16130" max="16130" width="107.42578125" style="204" customWidth="1"/>
    <col min="16131" max="16131" width="18.7109375" style="204" customWidth="1"/>
    <col min="16132" max="16132" width="14.28515625" style="204" customWidth="1"/>
    <col min="16133" max="16133" width="18.7109375" style="204" customWidth="1"/>
    <col min="16134" max="16134" width="10.7109375" style="204" customWidth="1"/>
    <col min="16135" max="16135" width="14.7109375" style="204" customWidth="1"/>
    <col min="16136" max="16136" width="18.5703125" style="204" customWidth="1"/>
    <col min="16137" max="16137" width="15.140625" style="204" bestFit="1" customWidth="1"/>
    <col min="16138" max="16138" width="16.5703125" style="204" bestFit="1" customWidth="1"/>
    <col min="16139" max="16139" width="9.42578125" style="204" bestFit="1" customWidth="1"/>
    <col min="16140" max="16140" width="9.85546875" style="204" bestFit="1" customWidth="1"/>
    <col min="16141" max="16141" width="12.28515625" style="204" bestFit="1" customWidth="1"/>
    <col min="16142" max="16384" width="9.140625" style="204"/>
  </cols>
  <sheetData>
    <row r="1" spans="1:20" hidden="1" x14ac:dyDescent="0.25">
      <c r="A1" s="434"/>
      <c r="B1" s="495" t="s">
        <v>0</v>
      </c>
      <c r="C1" s="496"/>
      <c r="D1" s="496"/>
      <c r="E1" s="496"/>
      <c r="F1" s="496"/>
      <c r="G1" s="496"/>
      <c r="H1" s="497"/>
    </row>
    <row r="2" spans="1:20" hidden="1" x14ac:dyDescent="0.25">
      <c r="A2" s="435"/>
      <c r="B2" s="498" t="s">
        <v>1</v>
      </c>
      <c r="C2" s="499"/>
      <c r="D2" s="499"/>
      <c r="E2" s="499"/>
      <c r="F2" s="499"/>
      <c r="G2" s="499"/>
      <c r="H2" s="500"/>
    </row>
    <row r="3" spans="1:20" x14ac:dyDescent="0.25">
      <c r="A3" s="435"/>
      <c r="B3" s="25" t="s">
        <v>2</v>
      </c>
      <c r="C3" s="285"/>
      <c r="D3" s="286"/>
      <c r="E3" s="287"/>
      <c r="F3" s="287"/>
      <c r="G3" s="287"/>
      <c r="H3" s="119"/>
    </row>
    <row r="4" spans="1:20" x14ac:dyDescent="0.25">
      <c r="A4" s="435"/>
      <c r="B4" s="515" t="s">
        <v>476</v>
      </c>
      <c r="C4" s="516"/>
      <c r="D4" s="516"/>
      <c r="E4" s="516"/>
      <c r="F4" s="516"/>
      <c r="G4" s="516"/>
      <c r="H4" s="517"/>
    </row>
    <row r="5" spans="1:20" x14ac:dyDescent="0.25">
      <c r="A5" s="435"/>
      <c r="B5" s="332" t="s">
        <v>746</v>
      </c>
      <c r="C5" s="288"/>
      <c r="D5" s="289"/>
      <c r="E5" s="288"/>
      <c r="F5" s="288"/>
      <c r="G5" s="288"/>
      <c r="H5" s="58"/>
    </row>
    <row r="6" spans="1:20" x14ac:dyDescent="0.25">
      <c r="A6" s="435"/>
      <c r="B6" s="25"/>
      <c r="C6" s="288"/>
      <c r="D6" s="289"/>
      <c r="E6" s="288"/>
      <c r="F6" s="288"/>
      <c r="G6" s="288"/>
      <c r="H6" s="58"/>
    </row>
    <row r="7" spans="1:20" ht="30" x14ac:dyDescent="0.25">
      <c r="A7" s="435"/>
      <c r="B7" s="216" t="s">
        <v>4</v>
      </c>
      <c r="C7" s="52" t="s">
        <v>5</v>
      </c>
      <c r="D7" s="53" t="s">
        <v>6</v>
      </c>
      <c r="E7" s="218" t="s">
        <v>7</v>
      </c>
      <c r="F7" s="54" t="s">
        <v>8</v>
      </c>
      <c r="G7" s="219" t="s">
        <v>9</v>
      </c>
      <c r="H7" s="54" t="s">
        <v>10</v>
      </c>
      <c r="J7" s="264"/>
    </row>
    <row r="8" spans="1:20" x14ac:dyDescent="0.25">
      <c r="A8" s="435"/>
      <c r="B8" s="25" t="s">
        <v>11</v>
      </c>
      <c r="C8" s="120"/>
      <c r="D8" s="121"/>
      <c r="E8" s="122"/>
      <c r="F8" s="122"/>
      <c r="G8" s="122"/>
      <c r="H8" s="123"/>
      <c r="J8" s="264"/>
    </row>
    <row r="9" spans="1:20" x14ac:dyDescent="0.25">
      <c r="A9" s="435"/>
      <c r="B9" s="206" t="s">
        <v>12</v>
      </c>
      <c r="C9" s="220"/>
      <c r="D9" s="290"/>
      <c r="E9" s="436"/>
      <c r="F9" s="292"/>
      <c r="G9" s="292"/>
      <c r="H9" s="437"/>
      <c r="J9" s="264"/>
    </row>
    <row r="10" spans="1:20" x14ac:dyDescent="0.25">
      <c r="A10" s="435"/>
      <c r="B10" s="226" t="s">
        <v>13</v>
      </c>
      <c r="C10" s="220"/>
      <c r="D10" s="290"/>
      <c r="E10" s="436"/>
      <c r="F10" s="292"/>
      <c r="G10" s="292"/>
      <c r="H10" s="437"/>
      <c r="J10" s="204"/>
    </row>
    <row r="11" spans="1:20" x14ac:dyDescent="0.25">
      <c r="A11" s="435"/>
      <c r="B11" s="227" t="s">
        <v>477</v>
      </c>
      <c r="C11" s="242" t="s">
        <v>15</v>
      </c>
      <c r="D11" s="21">
        <v>1750</v>
      </c>
      <c r="E11" s="438">
        <v>17949.150000000001</v>
      </c>
      <c r="F11" s="343">
        <v>4.32</v>
      </c>
      <c r="G11" s="343">
        <v>5.5400000000000009</v>
      </c>
      <c r="H11" s="237" t="s">
        <v>478</v>
      </c>
      <c r="I11" s="253"/>
      <c r="J11" s="65"/>
      <c r="K11" s="65"/>
      <c r="R11" s="373"/>
      <c r="S11" s="373"/>
      <c r="T11" s="373"/>
    </row>
    <row r="12" spans="1:20" x14ac:dyDescent="0.25">
      <c r="A12" s="435"/>
      <c r="B12" s="227" t="s">
        <v>479</v>
      </c>
      <c r="C12" s="242" t="s">
        <v>15</v>
      </c>
      <c r="D12" s="21">
        <v>1750</v>
      </c>
      <c r="E12" s="438">
        <v>17862.38</v>
      </c>
      <c r="F12" s="343">
        <v>4.3</v>
      </c>
      <c r="G12" s="343">
        <v>4.88</v>
      </c>
      <c r="H12" s="237" t="s">
        <v>480</v>
      </c>
      <c r="I12" s="253"/>
      <c r="J12" s="65"/>
      <c r="K12" s="65"/>
      <c r="R12" s="373"/>
      <c r="S12" s="373"/>
      <c r="T12" s="373"/>
    </row>
    <row r="13" spans="1:20" x14ac:dyDescent="0.25">
      <c r="A13" s="435"/>
      <c r="B13" s="227" t="s">
        <v>69</v>
      </c>
      <c r="C13" s="242" t="s">
        <v>15</v>
      </c>
      <c r="D13" s="21">
        <v>1610</v>
      </c>
      <c r="E13" s="438">
        <v>16712.349999999999</v>
      </c>
      <c r="F13" s="343">
        <v>4.03</v>
      </c>
      <c r="G13" s="343">
        <v>4.915</v>
      </c>
      <c r="H13" s="237" t="s">
        <v>70</v>
      </c>
      <c r="I13" s="253"/>
      <c r="J13" s="65"/>
      <c r="K13" s="65"/>
      <c r="R13" s="373"/>
      <c r="S13" s="373"/>
      <c r="T13" s="373"/>
    </row>
    <row r="14" spans="1:20" x14ac:dyDescent="0.25">
      <c r="A14" s="435"/>
      <c r="B14" s="227" t="s">
        <v>21</v>
      </c>
      <c r="C14" s="242" t="s">
        <v>15</v>
      </c>
      <c r="D14" s="21">
        <v>1500</v>
      </c>
      <c r="E14" s="438">
        <v>16123.98</v>
      </c>
      <c r="F14" s="343">
        <v>3.88</v>
      </c>
      <c r="G14" s="343">
        <v>4.8849999999999998</v>
      </c>
      <c r="H14" s="237" t="s">
        <v>22</v>
      </c>
      <c r="I14" s="253"/>
      <c r="J14" s="65"/>
      <c r="K14" s="65"/>
      <c r="R14" s="373"/>
      <c r="S14" s="373"/>
      <c r="T14" s="373"/>
    </row>
    <row r="15" spans="1:20" x14ac:dyDescent="0.25">
      <c r="A15" s="435"/>
      <c r="B15" s="227" t="s">
        <v>38</v>
      </c>
      <c r="C15" s="242" t="s">
        <v>15</v>
      </c>
      <c r="D15" s="21">
        <v>1300</v>
      </c>
      <c r="E15" s="438">
        <v>13563.9</v>
      </c>
      <c r="F15" s="343">
        <v>3.27</v>
      </c>
      <c r="G15" s="343">
        <v>5.0650000000000004</v>
      </c>
      <c r="H15" s="237" t="s">
        <v>39</v>
      </c>
      <c r="I15" s="253"/>
      <c r="J15" s="65"/>
      <c r="K15" s="65"/>
      <c r="R15" s="373"/>
      <c r="S15" s="373"/>
      <c r="T15" s="373"/>
    </row>
    <row r="16" spans="1:20" x14ac:dyDescent="0.25">
      <c r="A16" s="435"/>
      <c r="B16" s="227" t="s">
        <v>23</v>
      </c>
      <c r="C16" s="242" t="s">
        <v>15</v>
      </c>
      <c r="D16" s="21">
        <v>1000</v>
      </c>
      <c r="E16" s="438">
        <v>10247.83</v>
      </c>
      <c r="F16" s="343">
        <v>2.4700000000000002</v>
      </c>
      <c r="G16" s="343">
        <v>4.8849999999999998</v>
      </c>
      <c r="H16" s="237" t="s">
        <v>24</v>
      </c>
      <c r="I16" s="253"/>
      <c r="J16" s="65"/>
      <c r="K16" s="65"/>
      <c r="R16" s="373"/>
      <c r="S16" s="373"/>
      <c r="T16" s="373"/>
    </row>
    <row r="17" spans="1:20" x14ac:dyDescent="0.25">
      <c r="A17" s="435"/>
      <c r="B17" s="227" t="s">
        <v>481</v>
      </c>
      <c r="C17" s="242" t="s">
        <v>15</v>
      </c>
      <c r="D17" s="21">
        <v>1000</v>
      </c>
      <c r="E17" s="438">
        <v>10128.780000000001</v>
      </c>
      <c r="F17" s="343">
        <v>2.44</v>
      </c>
      <c r="G17" s="343">
        <v>5.37</v>
      </c>
      <c r="H17" s="237" t="s">
        <v>482</v>
      </c>
      <c r="I17" s="253"/>
      <c r="J17" s="65"/>
      <c r="K17" s="65"/>
      <c r="R17" s="373"/>
      <c r="S17" s="373"/>
      <c r="T17" s="373"/>
    </row>
    <row r="18" spans="1:20" x14ac:dyDescent="0.25">
      <c r="A18" s="435"/>
      <c r="B18" s="227" t="s">
        <v>483</v>
      </c>
      <c r="C18" s="242" t="s">
        <v>15</v>
      </c>
      <c r="D18" s="21">
        <v>1000</v>
      </c>
      <c r="E18" s="438">
        <v>10096.83</v>
      </c>
      <c r="F18" s="343">
        <v>2.4300000000000002</v>
      </c>
      <c r="G18" s="343">
        <v>6.8349999999999991</v>
      </c>
      <c r="H18" s="237" t="s">
        <v>484</v>
      </c>
      <c r="I18" s="253"/>
      <c r="J18" s="65"/>
      <c r="K18" s="65"/>
      <c r="R18" s="373"/>
      <c r="S18" s="373"/>
      <c r="T18" s="373"/>
    </row>
    <row r="19" spans="1:20" x14ac:dyDescent="0.25">
      <c r="A19" s="435"/>
      <c r="B19" s="227" t="s">
        <v>351</v>
      </c>
      <c r="C19" s="242" t="s">
        <v>15</v>
      </c>
      <c r="D19" s="21">
        <v>1000</v>
      </c>
      <c r="E19" s="438">
        <v>10057.379999999999</v>
      </c>
      <c r="F19" s="343">
        <v>2.42</v>
      </c>
      <c r="G19" s="343">
        <v>4.9474999999999998</v>
      </c>
      <c r="H19" s="237" t="s">
        <v>352</v>
      </c>
      <c r="I19" s="253"/>
      <c r="J19" s="65"/>
      <c r="K19" s="65"/>
      <c r="R19" s="373"/>
      <c r="S19" s="373"/>
      <c r="T19" s="373"/>
    </row>
    <row r="20" spans="1:20" x14ac:dyDescent="0.25">
      <c r="A20" s="435"/>
      <c r="B20" s="227" t="s">
        <v>790</v>
      </c>
      <c r="C20" s="242" t="s">
        <v>15</v>
      </c>
      <c r="D20" s="21">
        <v>1000</v>
      </c>
      <c r="E20" s="438">
        <v>10009.709999999999</v>
      </c>
      <c r="F20" s="343">
        <v>2.41</v>
      </c>
      <c r="G20" s="343">
        <v>5.79</v>
      </c>
      <c r="H20" s="237" t="s">
        <v>791</v>
      </c>
      <c r="I20" s="253"/>
      <c r="J20" s="65"/>
      <c r="K20" s="65"/>
      <c r="R20" s="373"/>
      <c r="S20" s="373"/>
      <c r="T20" s="373"/>
    </row>
    <row r="21" spans="1:20" x14ac:dyDescent="0.25">
      <c r="A21" s="435"/>
      <c r="B21" s="227" t="s">
        <v>820</v>
      </c>
      <c r="C21" s="242" t="s">
        <v>15</v>
      </c>
      <c r="D21" s="21">
        <v>1000</v>
      </c>
      <c r="E21" s="438">
        <v>10006.99</v>
      </c>
      <c r="F21" s="343">
        <v>2.41</v>
      </c>
      <c r="G21" s="343">
        <v>5.87</v>
      </c>
      <c r="H21" s="237" t="s">
        <v>821</v>
      </c>
      <c r="I21" s="253"/>
      <c r="J21" s="65"/>
      <c r="K21" s="65"/>
      <c r="R21" s="373"/>
      <c r="S21" s="373"/>
      <c r="T21" s="373"/>
    </row>
    <row r="22" spans="1:20" x14ac:dyDescent="0.25">
      <c r="A22" s="435"/>
      <c r="B22" s="227" t="s">
        <v>485</v>
      </c>
      <c r="C22" s="242" t="s">
        <v>15</v>
      </c>
      <c r="D22" s="21">
        <v>750</v>
      </c>
      <c r="E22" s="438">
        <v>7822.19</v>
      </c>
      <c r="F22" s="343">
        <v>1.88</v>
      </c>
      <c r="G22" s="343">
        <v>4.88</v>
      </c>
      <c r="H22" s="237" t="s">
        <v>486</v>
      </c>
      <c r="I22" s="253"/>
      <c r="J22" s="65"/>
      <c r="K22" s="65"/>
      <c r="R22" s="373"/>
      <c r="S22" s="373"/>
      <c r="T22" s="373"/>
    </row>
    <row r="23" spans="1:20" x14ac:dyDescent="0.25">
      <c r="A23" s="435"/>
      <c r="B23" s="227" t="s">
        <v>822</v>
      </c>
      <c r="C23" s="242" t="s">
        <v>15</v>
      </c>
      <c r="D23" s="21">
        <v>650</v>
      </c>
      <c r="E23" s="438">
        <v>6512.49</v>
      </c>
      <c r="F23" s="343">
        <v>1.57</v>
      </c>
      <c r="G23" s="343">
        <v>5.7707999999999995</v>
      </c>
      <c r="H23" s="237" t="s">
        <v>823</v>
      </c>
      <c r="I23" s="253"/>
      <c r="J23" s="65"/>
      <c r="K23" s="65"/>
      <c r="R23" s="373"/>
      <c r="S23" s="373"/>
      <c r="T23" s="373"/>
    </row>
    <row r="24" spans="1:20" x14ac:dyDescent="0.25">
      <c r="A24" s="435"/>
      <c r="B24" s="227" t="s">
        <v>814</v>
      </c>
      <c r="C24" s="242" t="s">
        <v>237</v>
      </c>
      <c r="D24" s="21">
        <v>400</v>
      </c>
      <c r="E24" s="438">
        <v>4000.6</v>
      </c>
      <c r="F24" s="343">
        <v>0.96</v>
      </c>
      <c r="G24" s="343">
        <v>6.0526</v>
      </c>
      <c r="H24" s="237" t="s">
        <v>815</v>
      </c>
      <c r="I24" s="253"/>
      <c r="J24" s="65"/>
      <c r="K24" s="65"/>
      <c r="R24" s="373"/>
      <c r="S24" s="373"/>
      <c r="T24" s="373"/>
    </row>
    <row r="25" spans="1:20" x14ac:dyDescent="0.25">
      <c r="A25" s="435"/>
      <c r="B25" s="227" t="s">
        <v>487</v>
      </c>
      <c r="C25" s="242" t="s">
        <v>15</v>
      </c>
      <c r="D25" s="21">
        <v>300</v>
      </c>
      <c r="E25" s="438">
        <v>3138.48</v>
      </c>
      <c r="F25" s="343">
        <v>0.76</v>
      </c>
      <c r="G25" s="343">
        <v>4.5449999999999999</v>
      </c>
      <c r="H25" s="237" t="s">
        <v>488</v>
      </c>
      <c r="I25" s="253"/>
      <c r="J25" s="65"/>
      <c r="K25" s="65"/>
      <c r="R25" s="373"/>
      <c r="S25" s="373"/>
      <c r="T25" s="373"/>
    </row>
    <row r="26" spans="1:20" x14ac:dyDescent="0.25">
      <c r="A26" s="435"/>
      <c r="B26" s="227" t="s">
        <v>71</v>
      </c>
      <c r="C26" s="242" t="s">
        <v>15</v>
      </c>
      <c r="D26" s="21">
        <v>190</v>
      </c>
      <c r="E26" s="438">
        <v>2134.5100000000002</v>
      </c>
      <c r="F26" s="343">
        <v>0.51</v>
      </c>
      <c r="G26" s="343">
        <v>4.87</v>
      </c>
      <c r="H26" s="237" t="s">
        <v>72</v>
      </c>
      <c r="I26" s="253"/>
      <c r="J26" s="65"/>
      <c r="K26" s="65"/>
      <c r="R26" s="373"/>
      <c r="S26" s="373"/>
      <c r="T26" s="373"/>
    </row>
    <row r="27" spans="1:20" x14ac:dyDescent="0.25">
      <c r="A27" s="435"/>
      <c r="B27" s="227" t="s">
        <v>491</v>
      </c>
      <c r="C27" s="242" t="s">
        <v>15</v>
      </c>
      <c r="D27" s="21">
        <v>150</v>
      </c>
      <c r="E27" s="438">
        <v>1543.99</v>
      </c>
      <c r="F27" s="343">
        <v>0.37</v>
      </c>
      <c r="G27" s="343">
        <v>4.7450000000000001</v>
      </c>
      <c r="H27" s="237" t="s">
        <v>492</v>
      </c>
      <c r="I27" s="253"/>
      <c r="J27" s="65"/>
      <c r="K27" s="65"/>
      <c r="R27" s="373"/>
      <c r="S27" s="373"/>
      <c r="T27" s="373"/>
    </row>
    <row r="28" spans="1:20" x14ac:dyDescent="0.25">
      <c r="A28" s="435"/>
      <c r="B28" s="227" t="s">
        <v>493</v>
      </c>
      <c r="C28" s="242" t="s">
        <v>15</v>
      </c>
      <c r="D28" s="21">
        <v>100</v>
      </c>
      <c r="E28" s="438">
        <v>1074.67</v>
      </c>
      <c r="F28" s="343">
        <v>0.26</v>
      </c>
      <c r="G28" s="343">
        <v>4.9249999999999998</v>
      </c>
      <c r="H28" s="237" t="s">
        <v>494</v>
      </c>
      <c r="I28" s="253"/>
      <c r="J28" s="61"/>
      <c r="K28" s="56"/>
      <c r="R28" s="373"/>
      <c r="S28" s="373"/>
      <c r="T28" s="373"/>
    </row>
    <row r="29" spans="1:20" s="372" customFormat="1" x14ac:dyDescent="0.25">
      <c r="A29" s="439"/>
      <c r="B29" s="227" t="s">
        <v>495</v>
      </c>
      <c r="C29" s="242" t="s">
        <v>15</v>
      </c>
      <c r="D29" s="21">
        <v>35</v>
      </c>
      <c r="E29" s="438">
        <v>378.78</v>
      </c>
      <c r="F29" s="343">
        <v>0.09</v>
      </c>
      <c r="G29" s="343">
        <v>3.6703000000000001</v>
      </c>
      <c r="H29" s="237" t="s">
        <v>496</v>
      </c>
      <c r="I29" s="253"/>
      <c r="J29" s="61"/>
      <c r="K29" s="56"/>
      <c r="L29" s="204"/>
      <c r="M29" s="118"/>
      <c r="N29" s="118"/>
      <c r="O29" s="204"/>
      <c r="P29" s="204"/>
      <c r="Q29" s="204"/>
      <c r="R29" s="373"/>
      <c r="S29" s="373"/>
      <c r="T29" s="373"/>
    </row>
    <row r="30" spans="1:20" s="372" customFormat="1" x14ac:dyDescent="0.25">
      <c r="A30" s="439"/>
      <c r="B30" s="227" t="s">
        <v>497</v>
      </c>
      <c r="C30" s="242" t="s">
        <v>15</v>
      </c>
      <c r="D30" s="21">
        <v>30</v>
      </c>
      <c r="E30" s="438">
        <v>322.12</v>
      </c>
      <c r="F30" s="343">
        <v>0.08</v>
      </c>
      <c r="G30" s="343">
        <v>3.6857000000000002</v>
      </c>
      <c r="H30" s="237" t="s">
        <v>498</v>
      </c>
      <c r="I30" s="253"/>
      <c r="J30" s="61"/>
      <c r="K30" s="56"/>
      <c r="L30" s="204"/>
      <c r="M30" s="118"/>
      <c r="N30" s="118"/>
      <c r="O30" s="204"/>
      <c r="P30" s="204"/>
      <c r="Q30" s="204"/>
      <c r="R30" s="373"/>
      <c r="S30" s="373"/>
      <c r="T30" s="373"/>
    </row>
    <row r="31" spans="1:20" s="372" customFormat="1" x14ac:dyDescent="0.25">
      <c r="A31" s="439"/>
      <c r="B31" s="227" t="s">
        <v>499</v>
      </c>
      <c r="C31" s="242" t="s">
        <v>15</v>
      </c>
      <c r="D31" s="21">
        <v>10</v>
      </c>
      <c r="E31" s="438">
        <v>103.55</v>
      </c>
      <c r="F31" s="343">
        <v>0.02</v>
      </c>
      <c r="G31" s="343">
        <v>3.7690000000000001</v>
      </c>
      <c r="H31" s="237" t="s">
        <v>500</v>
      </c>
      <c r="I31" s="253"/>
      <c r="J31" s="61"/>
      <c r="K31" s="56"/>
      <c r="L31" s="204"/>
      <c r="M31" s="118"/>
      <c r="N31" s="118"/>
      <c r="O31" s="204"/>
      <c r="P31" s="204"/>
      <c r="Q31" s="204"/>
      <c r="R31" s="373"/>
      <c r="S31" s="373"/>
      <c r="T31" s="373"/>
    </row>
    <row r="32" spans="1:20" x14ac:dyDescent="0.25">
      <c r="A32" s="435"/>
      <c r="B32" s="206" t="s">
        <v>79</v>
      </c>
      <c r="C32" s="220"/>
      <c r="D32" s="124"/>
      <c r="E32" s="440">
        <f>SUM(E11:E31)</f>
        <v>169790.66</v>
      </c>
      <c r="F32" s="440">
        <f>SUM(F11:F31)</f>
        <v>40.880000000000003</v>
      </c>
      <c r="G32" s="441"/>
      <c r="H32" s="437"/>
      <c r="J32" s="204"/>
    </row>
    <row r="33" spans="1:20" x14ac:dyDescent="0.25">
      <c r="A33" s="435"/>
      <c r="B33" s="116" t="s">
        <v>363</v>
      </c>
      <c r="C33" s="220"/>
      <c r="D33" s="124"/>
      <c r="E33" s="441"/>
      <c r="F33" s="441"/>
      <c r="G33" s="441"/>
      <c r="H33" s="237"/>
      <c r="J33" s="204"/>
    </row>
    <row r="34" spans="1:20" x14ac:dyDescent="0.25">
      <c r="A34" s="435"/>
      <c r="B34" s="226" t="s">
        <v>13</v>
      </c>
      <c r="C34" s="220"/>
      <c r="D34" s="124"/>
      <c r="E34" s="441"/>
      <c r="F34" s="441"/>
      <c r="G34" s="441"/>
      <c r="H34" s="237"/>
      <c r="J34" s="204"/>
    </row>
    <row r="35" spans="1:20" x14ac:dyDescent="0.25">
      <c r="A35" s="435"/>
      <c r="B35" s="428" t="s">
        <v>501</v>
      </c>
      <c r="C35" s="428" t="s">
        <v>15</v>
      </c>
      <c r="D35" s="21">
        <v>18</v>
      </c>
      <c r="E35" s="438">
        <v>240.72</v>
      </c>
      <c r="F35" s="343">
        <v>0.06</v>
      </c>
      <c r="G35" s="428">
        <v>4.1500999999999992</v>
      </c>
      <c r="H35" s="428" t="s">
        <v>502</v>
      </c>
      <c r="I35" s="253"/>
      <c r="J35" s="204"/>
    </row>
    <row r="36" spans="1:20" x14ac:dyDescent="0.25">
      <c r="A36" s="435"/>
      <c r="B36" s="428" t="s">
        <v>503</v>
      </c>
      <c r="C36" s="428" t="s">
        <v>15</v>
      </c>
      <c r="D36" s="21">
        <v>20</v>
      </c>
      <c r="E36" s="438">
        <v>199.48</v>
      </c>
      <c r="F36" s="343">
        <v>0.05</v>
      </c>
      <c r="G36" s="428">
        <v>3.9506999999999999</v>
      </c>
      <c r="H36" s="428" t="s">
        <v>504</v>
      </c>
      <c r="I36" s="253"/>
      <c r="J36" s="204"/>
    </row>
    <row r="37" spans="1:20" x14ac:dyDescent="0.25">
      <c r="A37" s="435"/>
      <c r="B37" s="428" t="s">
        <v>505</v>
      </c>
      <c r="C37" s="428" t="s">
        <v>15</v>
      </c>
      <c r="D37" s="21">
        <v>8</v>
      </c>
      <c r="E37" s="438">
        <v>108.67</v>
      </c>
      <c r="F37" s="343">
        <v>0.03</v>
      </c>
      <c r="G37" s="428">
        <v>4.2000999999999999</v>
      </c>
      <c r="H37" s="237" t="s">
        <v>506</v>
      </c>
      <c r="I37" s="253"/>
      <c r="J37" s="204"/>
      <c r="R37" s="373"/>
      <c r="S37" s="373"/>
      <c r="T37" s="373"/>
    </row>
    <row r="38" spans="1:20" x14ac:dyDescent="0.25">
      <c r="A38" s="435"/>
      <c r="B38" s="206" t="s">
        <v>79</v>
      </c>
      <c r="C38" s="220"/>
      <c r="D38" s="124"/>
      <c r="E38" s="440">
        <f>SUM(E35:E37)</f>
        <v>548.87</v>
      </c>
      <c r="F38" s="440">
        <f>SUM(F35:F37)</f>
        <v>0.14000000000000001</v>
      </c>
      <c r="G38" s="441"/>
      <c r="H38" s="237"/>
      <c r="J38" s="204"/>
      <c r="R38" s="373"/>
      <c r="S38" s="373"/>
      <c r="T38" s="373"/>
    </row>
    <row r="39" spans="1:20" x14ac:dyDescent="0.25">
      <c r="A39" s="435"/>
      <c r="B39" s="206" t="s">
        <v>366</v>
      </c>
      <c r="C39" s="220"/>
      <c r="D39" s="75"/>
      <c r="E39" s="441"/>
      <c r="F39" s="441"/>
      <c r="G39" s="441"/>
      <c r="H39" s="237"/>
      <c r="I39" s="253"/>
      <c r="J39" s="253"/>
      <c r="K39" s="253"/>
      <c r="R39" s="373"/>
      <c r="S39" s="373"/>
      <c r="T39" s="373"/>
    </row>
    <row r="40" spans="1:20" x14ac:dyDescent="0.25">
      <c r="A40" s="435"/>
      <c r="B40" s="227" t="s">
        <v>824</v>
      </c>
      <c r="C40" s="227" t="s">
        <v>367</v>
      </c>
      <c r="D40" s="76">
        <v>14</v>
      </c>
      <c r="E40" s="438">
        <v>1320.25</v>
      </c>
      <c r="F40" s="438">
        <v>0.32</v>
      </c>
      <c r="G40" s="442">
        <v>5.5549999999999997</v>
      </c>
      <c r="H40" s="237" t="s">
        <v>507</v>
      </c>
      <c r="I40" s="253"/>
      <c r="J40" s="253"/>
      <c r="K40" s="253"/>
      <c r="R40" s="373"/>
      <c r="S40" s="373"/>
      <c r="T40" s="373"/>
    </row>
    <row r="41" spans="1:20" x14ac:dyDescent="0.25">
      <c r="A41" s="435"/>
      <c r="B41" s="227" t="s">
        <v>825</v>
      </c>
      <c r="C41" s="227" t="s">
        <v>367</v>
      </c>
      <c r="D41" s="76">
        <v>14</v>
      </c>
      <c r="E41" s="438">
        <v>1300.02</v>
      </c>
      <c r="F41" s="438">
        <v>0.31</v>
      </c>
      <c r="G41" s="442">
        <v>5.7100000000000009</v>
      </c>
      <c r="H41" s="237" t="s">
        <v>508</v>
      </c>
      <c r="I41" s="253"/>
      <c r="J41" s="253"/>
      <c r="K41" s="253"/>
      <c r="R41" s="373"/>
      <c r="S41" s="373"/>
      <c r="T41" s="373"/>
    </row>
    <row r="42" spans="1:20" x14ac:dyDescent="0.25">
      <c r="A42" s="435"/>
      <c r="B42" s="227" t="s">
        <v>826</v>
      </c>
      <c r="C42" s="227" t="s">
        <v>367</v>
      </c>
      <c r="D42" s="76">
        <v>14</v>
      </c>
      <c r="E42" s="438">
        <v>1279.46</v>
      </c>
      <c r="F42" s="438">
        <v>0.31</v>
      </c>
      <c r="G42" s="442">
        <v>5.84</v>
      </c>
      <c r="H42" s="237" t="s">
        <v>509</v>
      </c>
      <c r="I42" s="253"/>
      <c r="J42" s="253"/>
      <c r="K42" s="253"/>
      <c r="R42" s="373"/>
      <c r="S42" s="373"/>
      <c r="T42" s="373"/>
    </row>
    <row r="43" spans="1:20" x14ac:dyDescent="0.25">
      <c r="A43" s="435"/>
      <c r="B43" s="227" t="s">
        <v>827</v>
      </c>
      <c r="C43" s="227" t="s">
        <v>367</v>
      </c>
      <c r="D43" s="76">
        <v>14</v>
      </c>
      <c r="E43" s="438">
        <v>1253.8699999999999</v>
      </c>
      <c r="F43" s="438">
        <v>0.3</v>
      </c>
      <c r="G43" s="442">
        <v>6.1798000000000002</v>
      </c>
      <c r="H43" s="237" t="s">
        <v>510</v>
      </c>
      <c r="I43" s="253"/>
      <c r="J43" s="253"/>
      <c r="K43" s="253"/>
      <c r="R43" s="373"/>
      <c r="S43" s="373"/>
      <c r="T43" s="373"/>
    </row>
    <row r="44" spans="1:20" x14ac:dyDescent="0.25">
      <c r="A44" s="435"/>
      <c r="B44" s="227" t="s">
        <v>828</v>
      </c>
      <c r="C44" s="227" t="s">
        <v>367</v>
      </c>
      <c r="D44" s="76">
        <v>12</v>
      </c>
      <c r="E44" s="438">
        <v>1195.48</v>
      </c>
      <c r="F44" s="438">
        <v>0.28999999999999998</v>
      </c>
      <c r="G44" s="442">
        <v>4.4550000000000001</v>
      </c>
      <c r="H44" s="237" t="s">
        <v>511</v>
      </c>
      <c r="I44" s="253"/>
      <c r="J44" s="253"/>
      <c r="K44" s="253"/>
      <c r="R44" s="373"/>
      <c r="S44" s="373"/>
      <c r="T44" s="373"/>
    </row>
    <row r="45" spans="1:20" x14ac:dyDescent="0.25">
      <c r="A45" s="435"/>
      <c r="B45" s="227" t="s">
        <v>793</v>
      </c>
      <c r="C45" s="227" t="s">
        <v>367</v>
      </c>
      <c r="D45" s="76">
        <v>12</v>
      </c>
      <c r="E45" s="438">
        <v>1180.4100000000001</v>
      </c>
      <c r="F45" s="438">
        <v>0.28000000000000003</v>
      </c>
      <c r="G45" s="442">
        <v>4.9649999999999999</v>
      </c>
      <c r="H45" s="237" t="s">
        <v>368</v>
      </c>
      <c r="I45" s="253"/>
      <c r="J45" s="253"/>
      <c r="K45" s="253"/>
      <c r="R45" s="373"/>
      <c r="S45" s="373"/>
      <c r="T45" s="373"/>
    </row>
    <row r="46" spans="1:20" x14ac:dyDescent="0.25">
      <c r="A46" s="435"/>
      <c r="B46" s="227" t="s">
        <v>829</v>
      </c>
      <c r="C46" s="227" t="s">
        <v>367</v>
      </c>
      <c r="D46" s="76">
        <v>12</v>
      </c>
      <c r="E46" s="438">
        <v>1164.2</v>
      </c>
      <c r="F46" s="438">
        <v>0.28000000000000003</v>
      </c>
      <c r="G46" s="442">
        <v>5.2449999999999992</v>
      </c>
      <c r="H46" s="237" t="s">
        <v>512</v>
      </c>
      <c r="I46" s="253"/>
      <c r="J46" s="253"/>
      <c r="K46" s="253"/>
      <c r="R46" s="373"/>
      <c r="S46" s="373"/>
      <c r="T46" s="373"/>
    </row>
    <row r="47" spans="1:20" x14ac:dyDescent="0.25">
      <c r="A47" s="435"/>
      <c r="B47" s="227" t="s">
        <v>830</v>
      </c>
      <c r="C47" s="227" t="s">
        <v>367</v>
      </c>
      <c r="D47" s="76">
        <v>12</v>
      </c>
      <c r="E47" s="438">
        <v>1148.21</v>
      </c>
      <c r="F47" s="438">
        <v>0.28000000000000003</v>
      </c>
      <c r="G47" s="442">
        <v>5.38</v>
      </c>
      <c r="H47" s="237" t="s">
        <v>513</v>
      </c>
      <c r="I47" s="253"/>
      <c r="J47" s="253"/>
      <c r="K47" s="253"/>
      <c r="R47" s="373"/>
      <c r="S47" s="373"/>
      <c r="T47" s="373"/>
    </row>
    <row r="48" spans="1:20" x14ac:dyDescent="0.25">
      <c r="A48" s="435"/>
      <c r="B48" s="206" t="s">
        <v>79</v>
      </c>
      <c r="C48" s="220"/>
      <c r="D48" s="75"/>
      <c r="E48" s="440">
        <f>SUM(E40:E47)</f>
        <v>9841.9000000000015</v>
      </c>
      <c r="F48" s="440">
        <f>SUM(F40:F47)</f>
        <v>2.37</v>
      </c>
      <c r="G48" s="441"/>
      <c r="H48" s="237"/>
      <c r="J48" s="204"/>
      <c r="R48" s="373"/>
      <c r="S48" s="373"/>
      <c r="T48" s="373"/>
    </row>
    <row r="49" spans="1:20" x14ac:dyDescent="0.25">
      <c r="A49" s="435"/>
      <c r="B49" s="240" t="s">
        <v>81</v>
      </c>
      <c r="C49" s="340"/>
      <c r="D49" s="341"/>
      <c r="E49" s="342"/>
      <c r="F49" s="343"/>
      <c r="G49" s="343"/>
      <c r="H49" s="237"/>
      <c r="J49" s="204"/>
      <c r="R49" s="373"/>
      <c r="S49" s="373"/>
      <c r="T49" s="373"/>
    </row>
    <row r="50" spans="1:20" x14ac:dyDescent="0.25">
      <c r="A50" s="435"/>
      <c r="B50" s="240" t="s">
        <v>82</v>
      </c>
      <c r="C50" s="340"/>
      <c r="D50" s="55"/>
      <c r="E50" s="342"/>
      <c r="F50" s="343"/>
      <c r="G50" s="343"/>
      <c r="H50" s="237"/>
      <c r="J50" s="204"/>
      <c r="R50" s="373"/>
      <c r="S50" s="373"/>
      <c r="T50" s="373"/>
    </row>
    <row r="51" spans="1:20" x14ac:dyDescent="0.25">
      <c r="A51" s="435"/>
      <c r="B51" s="344" t="s">
        <v>514</v>
      </c>
      <c r="C51" s="340" t="s">
        <v>90</v>
      </c>
      <c r="D51" s="55">
        <v>40000000</v>
      </c>
      <c r="E51" s="342">
        <v>40244.89</v>
      </c>
      <c r="F51" s="342">
        <v>9.6999999999999993</v>
      </c>
      <c r="G51" s="342">
        <v>5.2679999999999998</v>
      </c>
      <c r="H51" s="237" t="s">
        <v>515</v>
      </c>
      <c r="J51" s="204"/>
      <c r="R51" s="373"/>
      <c r="S51" s="373"/>
      <c r="T51" s="373"/>
    </row>
    <row r="52" spans="1:20" x14ac:dyDescent="0.25">
      <c r="A52" s="435"/>
      <c r="B52" s="344" t="s">
        <v>285</v>
      </c>
      <c r="C52" s="340" t="s">
        <v>90</v>
      </c>
      <c r="D52" s="55">
        <v>30000000</v>
      </c>
      <c r="E52" s="342">
        <v>31464.35</v>
      </c>
      <c r="F52" s="342">
        <v>7.58</v>
      </c>
      <c r="G52" s="342">
        <v>4.7000999999999999</v>
      </c>
      <c r="H52" s="237" t="s">
        <v>286</v>
      </c>
      <c r="J52" s="204"/>
      <c r="R52" s="373"/>
      <c r="S52" s="373"/>
      <c r="T52" s="373"/>
    </row>
    <row r="53" spans="1:20" x14ac:dyDescent="0.25">
      <c r="A53" s="435"/>
      <c r="B53" s="344" t="s">
        <v>97</v>
      </c>
      <c r="C53" s="340" t="s">
        <v>90</v>
      </c>
      <c r="D53" s="55">
        <v>25500000</v>
      </c>
      <c r="E53" s="342">
        <v>27084.63</v>
      </c>
      <c r="F53" s="342">
        <v>6.53</v>
      </c>
      <c r="G53" s="342">
        <v>5.1113999999999997</v>
      </c>
      <c r="H53" s="237" t="s">
        <v>98</v>
      </c>
      <c r="J53" s="204"/>
      <c r="R53" s="373"/>
      <c r="S53" s="373"/>
      <c r="T53" s="373"/>
    </row>
    <row r="54" spans="1:20" x14ac:dyDescent="0.25">
      <c r="A54" s="435"/>
      <c r="B54" s="344" t="s">
        <v>516</v>
      </c>
      <c r="C54" s="340" t="s">
        <v>90</v>
      </c>
      <c r="D54" s="55">
        <v>19620000</v>
      </c>
      <c r="E54" s="342">
        <v>21289.439999999999</v>
      </c>
      <c r="F54" s="342">
        <v>5.13</v>
      </c>
      <c r="G54" s="342">
        <v>5.7449999999999992</v>
      </c>
      <c r="H54" s="237" t="s">
        <v>517</v>
      </c>
      <c r="J54" s="204"/>
      <c r="R54" s="373"/>
      <c r="S54" s="373"/>
      <c r="T54" s="373"/>
    </row>
    <row r="55" spans="1:20" x14ac:dyDescent="0.25">
      <c r="A55" s="435"/>
      <c r="B55" s="344" t="s">
        <v>831</v>
      </c>
      <c r="C55" s="340" t="s">
        <v>90</v>
      </c>
      <c r="D55" s="55">
        <v>20000000</v>
      </c>
      <c r="E55" s="342">
        <v>20848.32</v>
      </c>
      <c r="F55" s="342">
        <v>5.0199999999999996</v>
      </c>
      <c r="G55" s="342">
        <v>4.6459000000000001</v>
      </c>
      <c r="H55" s="237" t="s">
        <v>518</v>
      </c>
      <c r="J55" s="204"/>
      <c r="R55" s="373"/>
      <c r="S55" s="373"/>
      <c r="T55" s="373"/>
    </row>
    <row r="56" spans="1:20" x14ac:dyDescent="0.25">
      <c r="A56" s="435"/>
      <c r="B56" s="344" t="s">
        <v>89</v>
      </c>
      <c r="C56" s="340" t="s">
        <v>90</v>
      </c>
      <c r="D56" s="55">
        <v>20000000</v>
      </c>
      <c r="E56" s="342">
        <v>20193.400000000001</v>
      </c>
      <c r="F56" s="342">
        <v>4.87</v>
      </c>
      <c r="G56" s="342">
        <v>5.9630999999999998</v>
      </c>
      <c r="H56" s="237" t="s">
        <v>91</v>
      </c>
      <c r="J56" s="204"/>
      <c r="R56" s="373"/>
      <c r="S56" s="373"/>
      <c r="T56" s="373"/>
    </row>
    <row r="57" spans="1:20" x14ac:dyDescent="0.25">
      <c r="A57" s="435"/>
      <c r="B57" s="344" t="s">
        <v>207</v>
      </c>
      <c r="C57" s="340" t="s">
        <v>90</v>
      </c>
      <c r="D57" s="55">
        <v>15000000</v>
      </c>
      <c r="E57" s="342">
        <v>15002.43</v>
      </c>
      <c r="F57" s="342">
        <v>3.61</v>
      </c>
      <c r="G57" s="342">
        <v>5.5830000000000002</v>
      </c>
      <c r="H57" s="237" t="s">
        <v>208</v>
      </c>
      <c r="J57" s="204"/>
      <c r="R57" s="373"/>
      <c r="S57" s="373"/>
      <c r="T57" s="373"/>
    </row>
    <row r="58" spans="1:20" x14ac:dyDescent="0.25">
      <c r="A58" s="435"/>
      <c r="B58" s="344" t="s">
        <v>519</v>
      </c>
      <c r="C58" s="340" t="s">
        <v>90</v>
      </c>
      <c r="D58" s="55">
        <v>13000000</v>
      </c>
      <c r="E58" s="342">
        <v>14444.57</v>
      </c>
      <c r="F58" s="342">
        <v>3.48</v>
      </c>
      <c r="G58" s="342">
        <v>5.94</v>
      </c>
      <c r="H58" s="237" t="s">
        <v>520</v>
      </c>
      <c r="J58" s="204"/>
      <c r="R58" s="373"/>
      <c r="S58" s="373"/>
      <c r="T58" s="373"/>
    </row>
    <row r="59" spans="1:20" x14ac:dyDescent="0.25">
      <c r="A59" s="435"/>
      <c r="B59" s="344" t="s">
        <v>521</v>
      </c>
      <c r="C59" s="340" t="s">
        <v>90</v>
      </c>
      <c r="D59" s="55">
        <v>10000000</v>
      </c>
      <c r="E59" s="342">
        <v>10082.74</v>
      </c>
      <c r="F59" s="342">
        <v>2.4300000000000002</v>
      </c>
      <c r="G59" s="342">
        <v>4.6010999999999997</v>
      </c>
      <c r="H59" s="237" t="s">
        <v>522</v>
      </c>
      <c r="J59" s="204"/>
      <c r="R59" s="373"/>
      <c r="S59" s="373"/>
      <c r="T59" s="373"/>
    </row>
    <row r="60" spans="1:20" x14ac:dyDescent="0.25">
      <c r="A60" s="435"/>
      <c r="B60" s="344" t="s">
        <v>523</v>
      </c>
      <c r="C60" s="340" t="s">
        <v>90</v>
      </c>
      <c r="D60" s="55">
        <v>7500000</v>
      </c>
      <c r="E60" s="342">
        <v>8201.84</v>
      </c>
      <c r="F60" s="342">
        <v>1.98</v>
      </c>
      <c r="G60" s="342">
        <v>5.9649999999999999</v>
      </c>
      <c r="H60" s="237" t="s">
        <v>524</v>
      </c>
      <c r="J60" s="204"/>
      <c r="R60" s="373"/>
      <c r="S60" s="373"/>
      <c r="T60" s="373"/>
    </row>
    <row r="61" spans="1:20" x14ac:dyDescent="0.25">
      <c r="A61" s="435"/>
      <c r="B61" s="344" t="s">
        <v>525</v>
      </c>
      <c r="C61" s="340" t="s">
        <v>90</v>
      </c>
      <c r="D61" s="55">
        <v>3122100</v>
      </c>
      <c r="E61" s="342">
        <v>3359.86</v>
      </c>
      <c r="F61" s="342">
        <v>0.81</v>
      </c>
      <c r="G61" s="342">
        <v>5.9249999999999998</v>
      </c>
      <c r="H61" s="237" t="s">
        <v>526</v>
      </c>
      <c r="J61" s="204"/>
      <c r="R61" s="373"/>
      <c r="S61" s="373"/>
      <c r="T61" s="373"/>
    </row>
    <row r="62" spans="1:20" x14ac:dyDescent="0.25">
      <c r="A62" s="435"/>
      <c r="B62" s="344" t="s">
        <v>527</v>
      </c>
      <c r="C62" s="340" t="s">
        <v>90</v>
      </c>
      <c r="D62" s="55">
        <v>2000000</v>
      </c>
      <c r="E62" s="342">
        <v>2188.89</v>
      </c>
      <c r="F62" s="342">
        <v>0.53</v>
      </c>
      <c r="G62" s="342">
        <v>5.96</v>
      </c>
      <c r="H62" s="237" t="s">
        <v>528</v>
      </c>
      <c r="J62" s="204"/>
      <c r="R62" s="373"/>
      <c r="S62" s="373"/>
      <c r="T62" s="373"/>
    </row>
    <row r="63" spans="1:20" x14ac:dyDescent="0.25">
      <c r="A63" s="435"/>
      <c r="B63" s="344" t="s">
        <v>529</v>
      </c>
      <c r="C63" s="340" t="s">
        <v>90</v>
      </c>
      <c r="D63" s="55">
        <v>2000000</v>
      </c>
      <c r="E63" s="342">
        <v>2192.11</v>
      </c>
      <c r="F63" s="342">
        <v>0.53</v>
      </c>
      <c r="G63" s="342">
        <v>5.95</v>
      </c>
      <c r="H63" s="237" t="s">
        <v>530</v>
      </c>
      <c r="J63" s="204"/>
      <c r="R63" s="373"/>
      <c r="S63" s="373"/>
      <c r="T63" s="373"/>
    </row>
    <row r="64" spans="1:20" x14ac:dyDescent="0.25">
      <c r="A64" s="435"/>
      <c r="B64" s="344" t="s">
        <v>531</v>
      </c>
      <c r="C64" s="340" t="s">
        <v>90</v>
      </c>
      <c r="D64" s="55">
        <v>1000000</v>
      </c>
      <c r="E64" s="342">
        <v>1110.96</v>
      </c>
      <c r="F64" s="342">
        <v>0.27</v>
      </c>
      <c r="G64" s="342">
        <v>5.9449999999999994</v>
      </c>
      <c r="H64" s="237" t="s">
        <v>532</v>
      </c>
      <c r="J64" s="204"/>
      <c r="R64" s="373"/>
      <c r="S64" s="373"/>
      <c r="T64" s="373"/>
    </row>
    <row r="65" spans="1:20" x14ac:dyDescent="0.25">
      <c r="A65" s="435"/>
      <c r="B65" s="344" t="s">
        <v>832</v>
      </c>
      <c r="C65" s="340" t="s">
        <v>90</v>
      </c>
      <c r="D65" s="55">
        <v>1000000</v>
      </c>
      <c r="E65" s="342">
        <v>1031.8599999999999</v>
      </c>
      <c r="F65" s="342">
        <v>0.25</v>
      </c>
      <c r="G65" s="342">
        <v>4.6719999999999997</v>
      </c>
      <c r="H65" s="237" t="s">
        <v>533</v>
      </c>
      <c r="J65" s="204"/>
      <c r="R65" s="373"/>
      <c r="S65" s="373"/>
      <c r="T65" s="373"/>
    </row>
    <row r="66" spans="1:20" x14ac:dyDescent="0.25">
      <c r="A66" s="435"/>
      <c r="B66" s="344" t="s">
        <v>534</v>
      </c>
      <c r="C66" s="340" t="s">
        <v>90</v>
      </c>
      <c r="D66" s="55">
        <v>127600</v>
      </c>
      <c r="E66" s="342">
        <v>138.15</v>
      </c>
      <c r="F66" s="342">
        <v>0.03</v>
      </c>
      <c r="G66" s="342">
        <v>5.5890999999999993</v>
      </c>
      <c r="H66" s="237" t="s">
        <v>535</v>
      </c>
      <c r="J66" s="204"/>
      <c r="R66" s="373"/>
      <c r="S66" s="373"/>
      <c r="T66" s="373"/>
    </row>
    <row r="67" spans="1:20" x14ac:dyDescent="0.25">
      <c r="A67" s="435"/>
      <c r="B67" s="240" t="s">
        <v>79</v>
      </c>
      <c r="C67" s="346"/>
      <c r="D67" s="57"/>
      <c r="E67" s="347">
        <f>SUM(E51:E66)</f>
        <v>218878.43999999994</v>
      </c>
      <c r="F67" s="347">
        <f>SUM(F51:F66)</f>
        <v>52.75</v>
      </c>
      <c r="G67" s="348"/>
      <c r="H67" s="237"/>
      <c r="J67" s="204"/>
      <c r="R67" s="373"/>
      <c r="S67" s="373"/>
      <c r="T67" s="373"/>
    </row>
    <row r="68" spans="1:20" x14ac:dyDescent="0.25">
      <c r="A68" s="435"/>
      <c r="B68" s="240" t="s">
        <v>86</v>
      </c>
      <c r="C68" s="346"/>
      <c r="D68" s="57"/>
      <c r="E68" s="348"/>
      <c r="F68" s="348"/>
      <c r="G68" s="348"/>
      <c r="H68" s="237"/>
      <c r="J68" s="204"/>
      <c r="R68" s="373"/>
      <c r="S68" s="373"/>
      <c r="T68" s="373"/>
    </row>
    <row r="69" spans="1:20" x14ac:dyDescent="0.25">
      <c r="A69" s="435"/>
      <c r="B69" s="240" t="s">
        <v>99</v>
      </c>
      <c r="C69" s="346"/>
      <c r="D69" s="57"/>
      <c r="E69" s="348"/>
      <c r="F69" s="348"/>
      <c r="G69" s="348"/>
      <c r="H69" s="237"/>
      <c r="J69" s="204"/>
      <c r="R69" s="373"/>
      <c r="S69" s="373"/>
      <c r="T69" s="373"/>
    </row>
    <row r="70" spans="1:20" x14ac:dyDescent="0.25">
      <c r="A70" s="435"/>
      <c r="B70" s="344" t="s">
        <v>536</v>
      </c>
      <c r="C70" s="443" t="s">
        <v>300</v>
      </c>
      <c r="D70" s="125">
        <v>833</v>
      </c>
      <c r="E70" s="354">
        <v>826.52</v>
      </c>
      <c r="F70" s="354">
        <v>0.2</v>
      </c>
      <c r="G70" s="354">
        <v>3.9207999999999998</v>
      </c>
      <c r="H70" s="237" t="s">
        <v>537</v>
      </c>
      <c r="I70" s="253"/>
      <c r="J70" s="204"/>
      <c r="R70" s="373"/>
      <c r="S70" s="373"/>
      <c r="T70" s="373"/>
    </row>
    <row r="71" spans="1:20" x14ac:dyDescent="0.25">
      <c r="A71" s="435"/>
      <c r="B71" s="240" t="s">
        <v>79</v>
      </c>
      <c r="C71" s="346"/>
      <c r="D71" s="57"/>
      <c r="E71" s="444">
        <f>SUM(E70:E70)</f>
        <v>826.52</v>
      </c>
      <c r="F71" s="444">
        <f>SUM(F70:F70)</f>
        <v>0.2</v>
      </c>
      <c r="G71" s="348"/>
      <c r="H71" s="237"/>
      <c r="J71" s="204"/>
      <c r="R71" s="373"/>
      <c r="S71" s="373"/>
      <c r="T71" s="373"/>
    </row>
    <row r="72" spans="1:20" s="372" customFormat="1" x14ac:dyDescent="0.25">
      <c r="A72" s="439"/>
      <c r="B72" s="230" t="s">
        <v>100</v>
      </c>
      <c r="C72" s="242"/>
      <c r="D72" s="21"/>
      <c r="E72" s="438"/>
      <c r="F72" s="400"/>
      <c r="G72" s="400"/>
      <c r="H72" s="224"/>
      <c r="I72" s="204"/>
      <c r="J72" s="204"/>
      <c r="K72" s="204"/>
      <c r="L72" s="204"/>
      <c r="M72" s="118"/>
      <c r="N72" s="118"/>
    </row>
    <row r="73" spans="1:20" s="372" customFormat="1" x14ac:dyDescent="0.25">
      <c r="A73" s="439"/>
      <c r="B73" s="230" t="s">
        <v>101</v>
      </c>
      <c r="C73" s="242"/>
      <c r="D73" s="21"/>
      <c r="E73" s="438">
        <v>15407.83</v>
      </c>
      <c r="F73" s="126">
        <v>3.71</v>
      </c>
      <c r="G73" s="127"/>
      <c r="H73" s="224"/>
      <c r="I73" s="253"/>
      <c r="J73" s="204"/>
      <c r="K73" s="204"/>
      <c r="L73" s="204"/>
      <c r="M73" s="118"/>
      <c r="N73" s="118"/>
      <c r="S73" s="373"/>
      <c r="T73" s="373"/>
    </row>
    <row r="74" spans="1:20" s="372" customFormat="1" x14ac:dyDescent="0.25">
      <c r="A74" s="439"/>
      <c r="B74" s="230" t="s">
        <v>102</v>
      </c>
      <c r="C74" s="242"/>
      <c r="D74" s="269"/>
      <c r="E74" s="438">
        <v>-228.74</v>
      </c>
      <c r="F74" s="126">
        <v>-0.05</v>
      </c>
      <c r="G74" s="127"/>
      <c r="H74" s="224"/>
      <c r="I74" s="445"/>
      <c r="J74" s="204"/>
      <c r="K74" s="204"/>
      <c r="L74" s="204"/>
      <c r="M74" s="118"/>
      <c r="N74" s="118"/>
      <c r="S74" s="373"/>
      <c r="T74" s="373"/>
    </row>
    <row r="75" spans="1:20" s="372" customFormat="1" x14ac:dyDescent="0.25">
      <c r="A75" s="439"/>
      <c r="B75" s="258" t="s">
        <v>103</v>
      </c>
      <c r="C75" s="258"/>
      <c r="D75" s="273"/>
      <c r="E75" s="440">
        <f>E74+E73+E67+E48+E38+E32+E71</f>
        <v>415065.48</v>
      </c>
      <c r="F75" s="440">
        <f>F74+F73+F67+F48+F38+F32+F71</f>
        <v>100</v>
      </c>
      <c r="G75" s="446"/>
      <c r="H75" s="274"/>
      <c r="I75" s="204"/>
      <c r="J75" s="204"/>
      <c r="K75" s="204"/>
      <c r="L75" s="204"/>
      <c r="M75" s="118"/>
      <c r="N75" s="118"/>
      <c r="S75" s="373"/>
      <c r="T75" s="373"/>
    </row>
    <row r="76" spans="1:20" s="372" customFormat="1" x14ac:dyDescent="0.25">
      <c r="A76" s="439"/>
      <c r="B76" s="47" t="s">
        <v>210</v>
      </c>
      <c r="C76" s="321"/>
      <c r="D76" s="322"/>
      <c r="E76" s="447"/>
      <c r="F76" s="447"/>
      <c r="G76" s="447"/>
      <c r="H76" s="58"/>
      <c r="I76" s="204"/>
      <c r="J76" s="23"/>
      <c r="K76" s="204"/>
      <c r="L76" s="204"/>
      <c r="M76" s="118"/>
      <c r="N76" s="118"/>
    </row>
    <row r="77" spans="1:20" s="372" customFormat="1" x14ac:dyDescent="0.25">
      <c r="A77" s="439"/>
      <c r="B77" s="279" t="s">
        <v>105</v>
      </c>
      <c r="C77" s="280"/>
      <c r="D77" s="280"/>
      <c r="E77" s="448"/>
      <c r="F77" s="280"/>
      <c r="G77" s="280"/>
      <c r="H77" s="281"/>
      <c r="I77" s="204"/>
      <c r="J77" s="204"/>
      <c r="K77" s="204"/>
      <c r="L77" s="204"/>
      <c r="M77" s="118"/>
      <c r="N77" s="118"/>
    </row>
    <row r="78" spans="1:20" s="372" customFormat="1" x14ac:dyDescent="0.25">
      <c r="A78" s="449"/>
      <c r="B78" s="19" t="s">
        <v>106</v>
      </c>
      <c r="C78" s="280"/>
      <c r="D78" s="280"/>
      <c r="E78" s="448"/>
      <c r="F78" s="280"/>
      <c r="G78" s="280"/>
      <c r="H78" s="280"/>
      <c r="I78" s="204"/>
      <c r="J78" s="204"/>
      <c r="K78" s="204"/>
      <c r="L78" s="204"/>
      <c r="M78" s="118"/>
      <c r="N78" s="118"/>
    </row>
    <row r="79" spans="1:20" x14ac:dyDescent="0.25">
      <c r="B79" s="265" t="s">
        <v>107</v>
      </c>
    </row>
    <row r="105" spans="1:20" s="19" customFormat="1" x14ac:dyDescent="0.25">
      <c r="A105" s="204"/>
      <c r="H105" s="20"/>
      <c r="I105" s="204"/>
      <c r="J105" s="205"/>
      <c r="K105" s="204"/>
      <c r="L105" s="204"/>
      <c r="M105" s="118"/>
      <c r="N105" s="118"/>
      <c r="O105" s="204"/>
      <c r="P105" s="204"/>
      <c r="Q105" s="204"/>
      <c r="R105" s="204"/>
      <c r="S105" s="204"/>
      <c r="T105" s="204"/>
    </row>
    <row r="106" spans="1:20" s="19" customFormat="1" x14ac:dyDescent="0.25">
      <c r="A106" s="204"/>
      <c r="H106" s="20"/>
      <c r="I106" s="204"/>
      <c r="J106" s="205"/>
      <c r="K106" s="204"/>
      <c r="L106" s="204"/>
      <c r="M106" s="118"/>
      <c r="N106" s="118"/>
      <c r="O106" s="204"/>
      <c r="P106" s="204"/>
      <c r="Q106" s="204"/>
      <c r="R106" s="204"/>
      <c r="S106" s="204"/>
      <c r="T106" s="204"/>
    </row>
    <row r="107" spans="1:20" s="19" customFormat="1" x14ac:dyDescent="0.25">
      <c r="A107" s="204"/>
      <c r="H107" s="20"/>
      <c r="I107" s="204"/>
      <c r="J107" s="205"/>
      <c r="K107" s="204"/>
      <c r="L107" s="204"/>
      <c r="M107" s="118"/>
      <c r="N107" s="118"/>
      <c r="O107" s="204"/>
      <c r="P107" s="204"/>
      <c r="Q107" s="204"/>
      <c r="R107" s="204"/>
      <c r="S107" s="204"/>
      <c r="T107" s="204"/>
    </row>
    <row r="108" spans="1:20" s="19" customFormat="1" x14ac:dyDescent="0.25">
      <c r="A108" s="204"/>
      <c r="H108" s="20"/>
      <c r="I108" s="204"/>
      <c r="J108" s="205"/>
      <c r="K108" s="204"/>
      <c r="L108" s="204"/>
      <c r="M108" s="118"/>
      <c r="N108" s="118"/>
      <c r="O108" s="204"/>
      <c r="P108" s="204"/>
      <c r="Q108" s="204"/>
      <c r="R108" s="204"/>
      <c r="S108" s="204"/>
      <c r="T108" s="204"/>
    </row>
    <row r="109" spans="1:20" s="19" customFormat="1" x14ac:dyDescent="0.25">
      <c r="A109" s="204"/>
      <c r="H109" s="20"/>
      <c r="I109" s="204"/>
      <c r="J109" s="205"/>
      <c r="K109" s="204"/>
      <c r="L109" s="204"/>
      <c r="M109" s="118"/>
      <c r="N109" s="118"/>
      <c r="O109" s="204"/>
      <c r="P109" s="204"/>
      <c r="Q109" s="204"/>
      <c r="R109" s="204"/>
      <c r="S109" s="204"/>
      <c r="T109" s="204"/>
    </row>
    <row r="110" spans="1:20" s="19" customFormat="1" x14ac:dyDescent="0.25">
      <c r="A110" s="204"/>
      <c r="H110" s="20"/>
      <c r="I110" s="204"/>
      <c r="J110" s="205"/>
      <c r="K110" s="204"/>
      <c r="L110" s="204"/>
      <c r="M110" s="118"/>
      <c r="N110" s="118"/>
      <c r="O110" s="204"/>
      <c r="P110" s="204"/>
      <c r="Q110" s="204"/>
      <c r="R110" s="204"/>
      <c r="S110" s="204"/>
      <c r="T110" s="204"/>
    </row>
    <row r="111" spans="1:20" s="19" customFormat="1" x14ac:dyDescent="0.25">
      <c r="A111" s="204"/>
      <c r="H111" s="20"/>
      <c r="I111" s="204"/>
      <c r="J111" s="205"/>
      <c r="K111" s="204"/>
      <c r="L111" s="204"/>
      <c r="M111" s="118"/>
      <c r="N111" s="118"/>
      <c r="O111" s="204"/>
      <c r="P111" s="204"/>
      <c r="Q111" s="204"/>
      <c r="R111" s="204"/>
      <c r="S111" s="204"/>
      <c r="T111" s="204"/>
    </row>
    <row r="113" spans="1:20" s="19" customFormat="1" x14ac:dyDescent="0.25">
      <c r="A113" s="204"/>
      <c r="E113" s="59"/>
      <c r="H113" s="20"/>
      <c r="I113" s="204"/>
      <c r="J113" s="205"/>
      <c r="K113" s="204"/>
      <c r="L113" s="204"/>
      <c r="M113" s="118"/>
      <c r="N113" s="118"/>
      <c r="O113" s="204"/>
      <c r="P113" s="204"/>
      <c r="Q113" s="204"/>
      <c r="R113" s="204"/>
      <c r="S113" s="204"/>
      <c r="T113" s="204"/>
    </row>
  </sheetData>
  <mergeCells count="3">
    <mergeCell ref="B1:H1"/>
    <mergeCell ref="B2:H2"/>
    <mergeCell ref="B4:H4"/>
  </mergeCells>
  <conditionalFormatting sqref="S37:T40 O11:T31 S48:T71">
    <cfRule type="cellIs" dxfId="3" priority="3" operator="equal">
      <formula>FALSE</formula>
    </cfRule>
    <cfRule type="cellIs" dxfId="2" priority="4" operator="equal">
      <formula>FALSE</formula>
    </cfRule>
  </conditionalFormatting>
  <conditionalFormatting sqref="S41:T47">
    <cfRule type="cellIs" dxfId="1" priority="1" operator="equal">
      <formula>FALSE</formula>
    </cfRule>
    <cfRule type="cellIs" dxfId="0" priority="2" operator="equal">
      <formula>FALSE</formula>
    </cfRule>
  </conditionalFormatting>
  <pageMargins left="0.7" right="0.7" top="0.75" bottom="0.75" header="0.3" footer="0.3"/>
  <pageSetup scale="1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7"/>
  <sheetViews>
    <sheetView showGridLines="0" view="pageBreakPreview" topLeftCell="B3" zoomScale="85" zoomScaleNormal="100" zoomScaleSheetLayoutView="85" workbookViewId="0">
      <selection activeCell="B3" sqref="B3"/>
    </sheetView>
  </sheetViews>
  <sheetFormatPr defaultRowHeight="15" x14ac:dyDescent="0.25"/>
  <cols>
    <col min="1" max="1" width="9.140625" style="205" hidden="1" customWidth="1"/>
    <col min="2" max="2" width="73.42578125" style="19" customWidth="1"/>
    <col min="3" max="3" width="25" style="19" bestFit="1" customWidth="1"/>
    <col min="4" max="4" width="16.28515625" style="19" customWidth="1"/>
    <col min="5" max="7" width="15.42578125" style="19" customWidth="1"/>
    <col min="8" max="8" width="22" style="20" customWidth="1"/>
    <col min="9" max="9" width="15.140625" style="204" bestFit="1" customWidth="1"/>
    <col min="10" max="10" width="16.5703125" style="205" bestFit="1" customWidth="1"/>
    <col min="11" max="12" width="10.85546875" style="205" bestFit="1" customWidth="1"/>
    <col min="13" max="256" width="9.140625" style="205"/>
    <col min="257" max="257" width="0" style="205" hidden="1" customWidth="1"/>
    <col min="258" max="258" width="73.42578125" style="205" customWidth="1"/>
    <col min="259" max="259" width="25" style="205" bestFit="1" customWidth="1"/>
    <col min="260" max="260" width="16.28515625" style="205" customWidth="1"/>
    <col min="261" max="263" width="15.42578125" style="205" customWidth="1"/>
    <col min="264" max="264" width="22" style="205" customWidth="1"/>
    <col min="265" max="265" width="15.140625" style="205" bestFit="1" customWidth="1"/>
    <col min="266" max="266" width="16.5703125" style="205" bestFit="1" customWidth="1"/>
    <col min="267" max="268" width="10.85546875" style="205" bestFit="1" customWidth="1"/>
    <col min="269" max="512" width="9.140625" style="205"/>
    <col min="513" max="513" width="0" style="205" hidden="1" customWidth="1"/>
    <col min="514" max="514" width="73.42578125" style="205" customWidth="1"/>
    <col min="515" max="515" width="25" style="205" bestFit="1" customWidth="1"/>
    <col min="516" max="516" width="16.28515625" style="205" customWidth="1"/>
    <col min="517" max="519" width="15.42578125" style="205" customWidth="1"/>
    <col min="520" max="520" width="22" style="205" customWidth="1"/>
    <col min="521" max="521" width="15.140625" style="205" bestFit="1" customWidth="1"/>
    <col min="522" max="522" width="16.5703125" style="205" bestFit="1" customWidth="1"/>
    <col min="523" max="524" width="10.85546875" style="205" bestFit="1" customWidth="1"/>
    <col min="525" max="768" width="9.140625" style="205"/>
    <col min="769" max="769" width="0" style="205" hidden="1" customWidth="1"/>
    <col min="770" max="770" width="73.42578125" style="205" customWidth="1"/>
    <col min="771" max="771" width="25" style="205" bestFit="1" customWidth="1"/>
    <col min="772" max="772" width="16.28515625" style="205" customWidth="1"/>
    <col min="773" max="775" width="15.42578125" style="205" customWidth="1"/>
    <col min="776" max="776" width="22" style="205" customWidth="1"/>
    <col min="777" max="777" width="15.140625" style="205" bestFit="1" customWidth="1"/>
    <col min="778" max="778" width="16.5703125" style="205" bestFit="1" customWidth="1"/>
    <col min="779" max="780" width="10.85546875" style="205" bestFit="1" customWidth="1"/>
    <col min="781" max="1024" width="9.140625" style="205"/>
    <col min="1025" max="1025" width="0" style="205" hidden="1" customWidth="1"/>
    <col min="1026" max="1026" width="73.42578125" style="205" customWidth="1"/>
    <col min="1027" max="1027" width="25" style="205" bestFit="1" customWidth="1"/>
    <col min="1028" max="1028" width="16.28515625" style="205" customWidth="1"/>
    <col min="1029" max="1031" width="15.42578125" style="205" customWidth="1"/>
    <col min="1032" max="1032" width="22" style="205" customWidth="1"/>
    <col min="1033" max="1033" width="15.140625" style="205" bestFit="1" customWidth="1"/>
    <col min="1034" max="1034" width="16.5703125" style="205" bestFit="1" customWidth="1"/>
    <col min="1035" max="1036" width="10.85546875" style="205" bestFit="1" customWidth="1"/>
    <col min="1037" max="1280" width="9.140625" style="205"/>
    <col min="1281" max="1281" width="0" style="205" hidden="1" customWidth="1"/>
    <col min="1282" max="1282" width="73.42578125" style="205" customWidth="1"/>
    <col min="1283" max="1283" width="25" style="205" bestFit="1" customWidth="1"/>
    <col min="1284" max="1284" width="16.28515625" style="205" customWidth="1"/>
    <col min="1285" max="1287" width="15.42578125" style="205" customWidth="1"/>
    <col min="1288" max="1288" width="22" style="205" customWidth="1"/>
    <col min="1289" max="1289" width="15.140625" style="205" bestFit="1" customWidth="1"/>
    <col min="1290" max="1290" width="16.5703125" style="205" bestFit="1" customWidth="1"/>
    <col min="1291" max="1292" width="10.85546875" style="205" bestFit="1" customWidth="1"/>
    <col min="1293" max="1536" width="9.140625" style="205"/>
    <col min="1537" max="1537" width="0" style="205" hidden="1" customWidth="1"/>
    <col min="1538" max="1538" width="73.42578125" style="205" customWidth="1"/>
    <col min="1539" max="1539" width="25" style="205" bestFit="1" customWidth="1"/>
    <col min="1540" max="1540" width="16.28515625" style="205" customWidth="1"/>
    <col min="1541" max="1543" width="15.42578125" style="205" customWidth="1"/>
    <col min="1544" max="1544" width="22" style="205" customWidth="1"/>
    <col min="1545" max="1545" width="15.140625" style="205" bestFit="1" customWidth="1"/>
    <col min="1546" max="1546" width="16.5703125" style="205" bestFit="1" customWidth="1"/>
    <col min="1547" max="1548" width="10.85546875" style="205" bestFit="1" customWidth="1"/>
    <col min="1549" max="1792" width="9.140625" style="205"/>
    <col min="1793" max="1793" width="0" style="205" hidden="1" customWidth="1"/>
    <col min="1794" max="1794" width="73.42578125" style="205" customWidth="1"/>
    <col min="1795" max="1795" width="25" style="205" bestFit="1" customWidth="1"/>
    <col min="1796" max="1796" width="16.28515625" style="205" customWidth="1"/>
    <col min="1797" max="1799" width="15.42578125" style="205" customWidth="1"/>
    <col min="1800" max="1800" width="22" style="205" customWidth="1"/>
    <col min="1801" max="1801" width="15.140625" style="205" bestFit="1" customWidth="1"/>
    <col min="1802" max="1802" width="16.5703125" style="205" bestFit="1" customWidth="1"/>
    <col min="1803" max="1804" width="10.85546875" style="205" bestFit="1" customWidth="1"/>
    <col min="1805" max="2048" width="9.140625" style="205"/>
    <col min="2049" max="2049" width="0" style="205" hidden="1" customWidth="1"/>
    <col min="2050" max="2050" width="73.42578125" style="205" customWidth="1"/>
    <col min="2051" max="2051" width="25" style="205" bestFit="1" customWidth="1"/>
    <col min="2052" max="2052" width="16.28515625" style="205" customWidth="1"/>
    <col min="2053" max="2055" width="15.42578125" style="205" customWidth="1"/>
    <col min="2056" max="2056" width="22" style="205" customWidth="1"/>
    <col min="2057" max="2057" width="15.140625" style="205" bestFit="1" customWidth="1"/>
    <col min="2058" max="2058" width="16.5703125" style="205" bestFit="1" customWidth="1"/>
    <col min="2059" max="2060" width="10.85546875" style="205" bestFit="1" customWidth="1"/>
    <col min="2061" max="2304" width="9.140625" style="205"/>
    <col min="2305" max="2305" width="0" style="205" hidden="1" customWidth="1"/>
    <col min="2306" max="2306" width="73.42578125" style="205" customWidth="1"/>
    <col min="2307" max="2307" width="25" style="205" bestFit="1" customWidth="1"/>
    <col min="2308" max="2308" width="16.28515625" style="205" customWidth="1"/>
    <col min="2309" max="2311" width="15.42578125" style="205" customWidth="1"/>
    <col min="2312" max="2312" width="22" style="205" customWidth="1"/>
    <col min="2313" max="2313" width="15.140625" style="205" bestFit="1" customWidth="1"/>
    <col min="2314" max="2314" width="16.5703125" style="205" bestFit="1" customWidth="1"/>
    <col min="2315" max="2316" width="10.85546875" style="205" bestFit="1" customWidth="1"/>
    <col min="2317" max="2560" width="9.140625" style="205"/>
    <col min="2561" max="2561" width="0" style="205" hidden="1" customWidth="1"/>
    <col min="2562" max="2562" width="73.42578125" style="205" customWidth="1"/>
    <col min="2563" max="2563" width="25" style="205" bestFit="1" customWidth="1"/>
    <col min="2564" max="2564" width="16.28515625" style="205" customWidth="1"/>
    <col min="2565" max="2567" width="15.42578125" style="205" customWidth="1"/>
    <col min="2568" max="2568" width="22" style="205" customWidth="1"/>
    <col min="2569" max="2569" width="15.140625" style="205" bestFit="1" customWidth="1"/>
    <col min="2570" max="2570" width="16.5703125" style="205" bestFit="1" customWidth="1"/>
    <col min="2571" max="2572" width="10.85546875" style="205" bestFit="1" customWidth="1"/>
    <col min="2573" max="2816" width="9.140625" style="205"/>
    <col min="2817" max="2817" width="0" style="205" hidden="1" customWidth="1"/>
    <col min="2818" max="2818" width="73.42578125" style="205" customWidth="1"/>
    <col min="2819" max="2819" width="25" style="205" bestFit="1" customWidth="1"/>
    <col min="2820" max="2820" width="16.28515625" style="205" customWidth="1"/>
    <col min="2821" max="2823" width="15.42578125" style="205" customWidth="1"/>
    <col min="2824" max="2824" width="22" style="205" customWidth="1"/>
    <col min="2825" max="2825" width="15.140625" style="205" bestFit="1" customWidth="1"/>
    <col min="2826" max="2826" width="16.5703125" style="205" bestFit="1" customWidth="1"/>
    <col min="2827" max="2828" width="10.85546875" style="205" bestFit="1" customWidth="1"/>
    <col min="2829" max="3072" width="9.140625" style="205"/>
    <col min="3073" max="3073" width="0" style="205" hidden="1" customWidth="1"/>
    <col min="3074" max="3074" width="73.42578125" style="205" customWidth="1"/>
    <col min="3075" max="3075" width="25" style="205" bestFit="1" customWidth="1"/>
    <col min="3076" max="3076" width="16.28515625" style="205" customWidth="1"/>
    <col min="3077" max="3079" width="15.42578125" style="205" customWidth="1"/>
    <col min="3080" max="3080" width="22" style="205" customWidth="1"/>
    <col min="3081" max="3081" width="15.140625" style="205" bestFit="1" customWidth="1"/>
    <col min="3082" max="3082" width="16.5703125" style="205" bestFit="1" customWidth="1"/>
    <col min="3083" max="3084" width="10.85546875" style="205" bestFit="1" customWidth="1"/>
    <col min="3085" max="3328" width="9.140625" style="205"/>
    <col min="3329" max="3329" width="0" style="205" hidden="1" customWidth="1"/>
    <col min="3330" max="3330" width="73.42578125" style="205" customWidth="1"/>
    <col min="3331" max="3331" width="25" style="205" bestFit="1" customWidth="1"/>
    <col min="3332" max="3332" width="16.28515625" style="205" customWidth="1"/>
    <col min="3333" max="3335" width="15.42578125" style="205" customWidth="1"/>
    <col min="3336" max="3336" width="22" style="205" customWidth="1"/>
    <col min="3337" max="3337" width="15.140625" style="205" bestFit="1" customWidth="1"/>
    <col min="3338" max="3338" width="16.5703125" style="205" bestFit="1" customWidth="1"/>
    <col min="3339" max="3340" width="10.85546875" style="205" bestFit="1" customWidth="1"/>
    <col min="3341" max="3584" width="9.140625" style="205"/>
    <col min="3585" max="3585" width="0" style="205" hidden="1" customWidth="1"/>
    <col min="3586" max="3586" width="73.42578125" style="205" customWidth="1"/>
    <col min="3587" max="3587" width="25" style="205" bestFit="1" customWidth="1"/>
    <col min="3588" max="3588" width="16.28515625" style="205" customWidth="1"/>
    <col min="3589" max="3591" width="15.42578125" style="205" customWidth="1"/>
    <col min="3592" max="3592" width="22" style="205" customWidth="1"/>
    <col min="3593" max="3593" width="15.140625" style="205" bestFit="1" customWidth="1"/>
    <col min="3594" max="3594" width="16.5703125" style="205" bestFit="1" customWidth="1"/>
    <col min="3595" max="3596" width="10.85546875" style="205" bestFit="1" customWidth="1"/>
    <col min="3597" max="3840" width="9.140625" style="205"/>
    <col min="3841" max="3841" width="0" style="205" hidden="1" customWidth="1"/>
    <col min="3842" max="3842" width="73.42578125" style="205" customWidth="1"/>
    <col min="3843" max="3843" width="25" style="205" bestFit="1" customWidth="1"/>
    <col min="3844" max="3844" width="16.28515625" style="205" customWidth="1"/>
    <col min="3845" max="3847" width="15.42578125" style="205" customWidth="1"/>
    <col min="3848" max="3848" width="22" style="205" customWidth="1"/>
    <col min="3849" max="3849" width="15.140625" style="205" bestFit="1" customWidth="1"/>
    <col min="3850" max="3850" width="16.5703125" style="205" bestFit="1" customWidth="1"/>
    <col min="3851" max="3852" width="10.85546875" style="205" bestFit="1" customWidth="1"/>
    <col min="3853" max="4096" width="9.140625" style="205"/>
    <col min="4097" max="4097" width="0" style="205" hidden="1" customWidth="1"/>
    <col min="4098" max="4098" width="73.42578125" style="205" customWidth="1"/>
    <col min="4099" max="4099" width="25" style="205" bestFit="1" customWidth="1"/>
    <col min="4100" max="4100" width="16.28515625" style="205" customWidth="1"/>
    <col min="4101" max="4103" width="15.42578125" style="205" customWidth="1"/>
    <col min="4104" max="4104" width="22" style="205" customWidth="1"/>
    <col min="4105" max="4105" width="15.140625" style="205" bestFit="1" customWidth="1"/>
    <col min="4106" max="4106" width="16.5703125" style="205" bestFit="1" customWidth="1"/>
    <col min="4107" max="4108" width="10.85546875" style="205" bestFit="1" customWidth="1"/>
    <col min="4109" max="4352" width="9.140625" style="205"/>
    <col min="4353" max="4353" width="0" style="205" hidden="1" customWidth="1"/>
    <col min="4354" max="4354" width="73.42578125" style="205" customWidth="1"/>
    <col min="4355" max="4355" width="25" style="205" bestFit="1" customWidth="1"/>
    <col min="4356" max="4356" width="16.28515625" style="205" customWidth="1"/>
    <col min="4357" max="4359" width="15.42578125" style="205" customWidth="1"/>
    <col min="4360" max="4360" width="22" style="205" customWidth="1"/>
    <col min="4361" max="4361" width="15.140625" style="205" bestFit="1" customWidth="1"/>
    <col min="4362" max="4362" width="16.5703125" style="205" bestFit="1" customWidth="1"/>
    <col min="4363" max="4364" width="10.85546875" style="205" bestFit="1" customWidth="1"/>
    <col min="4365" max="4608" width="9.140625" style="205"/>
    <col min="4609" max="4609" width="0" style="205" hidden="1" customWidth="1"/>
    <col min="4610" max="4610" width="73.42578125" style="205" customWidth="1"/>
    <col min="4611" max="4611" width="25" style="205" bestFit="1" customWidth="1"/>
    <col min="4612" max="4612" width="16.28515625" style="205" customWidth="1"/>
    <col min="4613" max="4615" width="15.42578125" style="205" customWidth="1"/>
    <col min="4616" max="4616" width="22" style="205" customWidth="1"/>
    <col min="4617" max="4617" width="15.140625" style="205" bestFit="1" customWidth="1"/>
    <col min="4618" max="4618" width="16.5703125" style="205" bestFit="1" customWidth="1"/>
    <col min="4619" max="4620" width="10.85546875" style="205" bestFit="1" customWidth="1"/>
    <col min="4621" max="4864" width="9.140625" style="205"/>
    <col min="4865" max="4865" width="0" style="205" hidden="1" customWidth="1"/>
    <col min="4866" max="4866" width="73.42578125" style="205" customWidth="1"/>
    <col min="4867" max="4867" width="25" style="205" bestFit="1" customWidth="1"/>
    <col min="4868" max="4868" width="16.28515625" style="205" customWidth="1"/>
    <col min="4869" max="4871" width="15.42578125" style="205" customWidth="1"/>
    <col min="4872" max="4872" width="22" style="205" customWidth="1"/>
    <col min="4873" max="4873" width="15.140625" style="205" bestFit="1" customWidth="1"/>
    <col min="4874" max="4874" width="16.5703125" style="205" bestFit="1" customWidth="1"/>
    <col min="4875" max="4876" width="10.85546875" style="205" bestFit="1" customWidth="1"/>
    <col min="4877" max="5120" width="9.140625" style="205"/>
    <col min="5121" max="5121" width="0" style="205" hidden="1" customWidth="1"/>
    <col min="5122" max="5122" width="73.42578125" style="205" customWidth="1"/>
    <col min="5123" max="5123" width="25" style="205" bestFit="1" customWidth="1"/>
    <col min="5124" max="5124" width="16.28515625" style="205" customWidth="1"/>
    <col min="5125" max="5127" width="15.42578125" style="205" customWidth="1"/>
    <col min="5128" max="5128" width="22" style="205" customWidth="1"/>
    <col min="5129" max="5129" width="15.140625" style="205" bestFit="1" customWidth="1"/>
    <col min="5130" max="5130" width="16.5703125" style="205" bestFit="1" customWidth="1"/>
    <col min="5131" max="5132" width="10.85546875" style="205" bestFit="1" customWidth="1"/>
    <col min="5133" max="5376" width="9.140625" style="205"/>
    <col min="5377" max="5377" width="0" style="205" hidden="1" customWidth="1"/>
    <col min="5378" max="5378" width="73.42578125" style="205" customWidth="1"/>
    <col min="5379" max="5379" width="25" style="205" bestFit="1" customWidth="1"/>
    <col min="5380" max="5380" width="16.28515625" style="205" customWidth="1"/>
    <col min="5381" max="5383" width="15.42578125" style="205" customWidth="1"/>
    <col min="5384" max="5384" width="22" style="205" customWidth="1"/>
    <col min="5385" max="5385" width="15.140625" style="205" bestFit="1" customWidth="1"/>
    <col min="5386" max="5386" width="16.5703125" style="205" bestFit="1" customWidth="1"/>
    <col min="5387" max="5388" width="10.85546875" style="205" bestFit="1" customWidth="1"/>
    <col min="5389" max="5632" width="9.140625" style="205"/>
    <col min="5633" max="5633" width="0" style="205" hidden="1" customWidth="1"/>
    <col min="5634" max="5634" width="73.42578125" style="205" customWidth="1"/>
    <col min="5635" max="5635" width="25" style="205" bestFit="1" customWidth="1"/>
    <col min="5636" max="5636" width="16.28515625" style="205" customWidth="1"/>
    <col min="5637" max="5639" width="15.42578125" style="205" customWidth="1"/>
    <col min="5640" max="5640" width="22" style="205" customWidth="1"/>
    <col min="5641" max="5641" width="15.140625" style="205" bestFit="1" customWidth="1"/>
    <col min="5642" max="5642" width="16.5703125" style="205" bestFit="1" customWidth="1"/>
    <col min="5643" max="5644" width="10.85546875" style="205" bestFit="1" customWidth="1"/>
    <col min="5645" max="5888" width="9.140625" style="205"/>
    <col min="5889" max="5889" width="0" style="205" hidden="1" customWidth="1"/>
    <col min="5890" max="5890" width="73.42578125" style="205" customWidth="1"/>
    <col min="5891" max="5891" width="25" style="205" bestFit="1" customWidth="1"/>
    <col min="5892" max="5892" width="16.28515625" style="205" customWidth="1"/>
    <col min="5893" max="5895" width="15.42578125" style="205" customWidth="1"/>
    <col min="5896" max="5896" width="22" style="205" customWidth="1"/>
    <col min="5897" max="5897" width="15.140625" style="205" bestFit="1" customWidth="1"/>
    <col min="5898" max="5898" width="16.5703125" style="205" bestFit="1" customWidth="1"/>
    <col min="5899" max="5900" width="10.85546875" style="205" bestFit="1" customWidth="1"/>
    <col min="5901" max="6144" width="9.140625" style="205"/>
    <col min="6145" max="6145" width="0" style="205" hidden="1" customWidth="1"/>
    <col min="6146" max="6146" width="73.42578125" style="205" customWidth="1"/>
    <col min="6147" max="6147" width="25" style="205" bestFit="1" customWidth="1"/>
    <col min="6148" max="6148" width="16.28515625" style="205" customWidth="1"/>
    <col min="6149" max="6151" width="15.42578125" style="205" customWidth="1"/>
    <col min="6152" max="6152" width="22" style="205" customWidth="1"/>
    <col min="6153" max="6153" width="15.140625" style="205" bestFit="1" customWidth="1"/>
    <col min="6154" max="6154" width="16.5703125" style="205" bestFit="1" customWidth="1"/>
    <col min="6155" max="6156" width="10.85546875" style="205" bestFit="1" customWidth="1"/>
    <col min="6157" max="6400" width="9.140625" style="205"/>
    <col min="6401" max="6401" width="0" style="205" hidden="1" customWidth="1"/>
    <col min="6402" max="6402" width="73.42578125" style="205" customWidth="1"/>
    <col min="6403" max="6403" width="25" style="205" bestFit="1" customWidth="1"/>
    <col min="6404" max="6404" width="16.28515625" style="205" customWidth="1"/>
    <col min="6405" max="6407" width="15.42578125" style="205" customWidth="1"/>
    <col min="6408" max="6408" width="22" style="205" customWidth="1"/>
    <col min="6409" max="6409" width="15.140625" style="205" bestFit="1" customWidth="1"/>
    <col min="6410" max="6410" width="16.5703125" style="205" bestFit="1" customWidth="1"/>
    <col min="6411" max="6412" width="10.85546875" style="205" bestFit="1" customWidth="1"/>
    <col min="6413" max="6656" width="9.140625" style="205"/>
    <col min="6657" max="6657" width="0" style="205" hidden="1" customWidth="1"/>
    <col min="6658" max="6658" width="73.42578125" style="205" customWidth="1"/>
    <col min="6659" max="6659" width="25" style="205" bestFit="1" customWidth="1"/>
    <col min="6660" max="6660" width="16.28515625" style="205" customWidth="1"/>
    <col min="6661" max="6663" width="15.42578125" style="205" customWidth="1"/>
    <col min="6664" max="6664" width="22" style="205" customWidth="1"/>
    <col min="6665" max="6665" width="15.140625" style="205" bestFit="1" customWidth="1"/>
    <col min="6666" max="6666" width="16.5703125" style="205" bestFit="1" customWidth="1"/>
    <col min="6667" max="6668" width="10.85546875" style="205" bestFit="1" customWidth="1"/>
    <col min="6669" max="6912" width="9.140625" style="205"/>
    <col min="6913" max="6913" width="0" style="205" hidden="1" customWidth="1"/>
    <col min="6914" max="6914" width="73.42578125" style="205" customWidth="1"/>
    <col min="6915" max="6915" width="25" style="205" bestFit="1" customWidth="1"/>
    <col min="6916" max="6916" width="16.28515625" style="205" customWidth="1"/>
    <col min="6917" max="6919" width="15.42578125" style="205" customWidth="1"/>
    <col min="6920" max="6920" width="22" style="205" customWidth="1"/>
    <col min="6921" max="6921" width="15.140625" style="205" bestFit="1" customWidth="1"/>
    <col min="6922" max="6922" width="16.5703125" style="205" bestFit="1" customWidth="1"/>
    <col min="6923" max="6924" width="10.85546875" style="205" bestFit="1" customWidth="1"/>
    <col min="6925" max="7168" width="9.140625" style="205"/>
    <col min="7169" max="7169" width="0" style="205" hidden="1" customWidth="1"/>
    <col min="7170" max="7170" width="73.42578125" style="205" customWidth="1"/>
    <col min="7171" max="7171" width="25" style="205" bestFit="1" customWidth="1"/>
    <col min="7172" max="7172" width="16.28515625" style="205" customWidth="1"/>
    <col min="7173" max="7175" width="15.42578125" style="205" customWidth="1"/>
    <col min="7176" max="7176" width="22" style="205" customWidth="1"/>
    <col min="7177" max="7177" width="15.140625" style="205" bestFit="1" customWidth="1"/>
    <col min="7178" max="7178" width="16.5703125" style="205" bestFit="1" customWidth="1"/>
    <col min="7179" max="7180" width="10.85546875" style="205" bestFit="1" customWidth="1"/>
    <col min="7181" max="7424" width="9.140625" style="205"/>
    <col min="7425" max="7425" width="0" style="205" hidden="1" customWidth="1"/>
    <col min="7426" max="7426" width="73.42578125" style="205" customWidth="1"/>
    <col min="7427" max="7427" width="25" style="205" bestFit="1" customWidth="1"/>
    <col min="7428" max="7428" width="16.28515625" style="205" customWidth="1"/>
    <col min="7429" max="7431" width="15.42578125" style="205" customWidth="1"/>
    <col min="7432" max="7432" width="22" style="205" customWidth="1"/>
    <col min="7433" max="7433" width="15.140625" style="205" bestFit="1" customWidth="1"/>
    <col min="7434" max="7434" width="16.5703125" style="205" bestFit="1" customWidth="1"/>
    <col min="7435" max="7436" width="10.85546875" style="205" bestFit="1" customWidth="1"/>
    <col min="7437" max="7680" width="9.140625" style="205"/>
    <col min="7681" max="7681" width="0" style="205" hidden="1" customWidth="1"/>
    <col min="7682" max="7682" width="73.42578125" style="205" customWidth="1"/>
    <col min="7683" max="7683" width="25" style="205" bestFit="1" customWidth="1"/>
    <col min="7684" max="7684" width="16.28515625" style="205" customWidth="1"/>
    <col min="7685" max="7687" width="15.42578125" style="205" customWidth="1"/>
    <col min="7688" max="7688" width="22" style="205" customWidth="1"/>
    <col min="7689" max="7689" width="15.140625" style="205" bestFit="1" customWidth="1"/>
    <col min="7690" max="7690" width="16.5703125" style="205" bestFit="1" customWidth="1"/>
    <col min="7691" max="7692" width="10.85546875" style="205" bestFit="1" customWidth="1"/>
    <col min="7693" max="7936" width="9.140625" style="205"/>
    <col min="7937" max="7937" width="0" style="205" hidden="1" customWidth="1"/>
    <col min="7938" max="7938" width="73.42578125" style="205" customWidth="1"/>
    <col min="7939" max="7939" width="25" style="205" bestFit="1" customWidth="1"/>
    <col min="7940" max="7940" width="16.28515625" style="205" customWidth="1"/>
    <col min="7941" max="7943" width="15.42578125" style="205" customWidth="1"/>
    <col min="7944" max="7944" width="22" style="205" customWidth="1"/>
    <col min="7945" max="7945" width="15.140625" style="205" bestFit="1" customWidth="1"/>
    <col min="7946" max="7946" width="16.5703125" style="205" bestFit="1" customWidth="1"/>
    <col min="7947" max="7948" width="10.85546875" style="205" bestFit="1" customWidth="1"/>
    <col min="7949" max="8192" width="9.140625" style="205"/>
    <col min="8193" max="8193" width="0" style="205" hidden="1" customWidth="1"/>
    <col min="8194" max="8194" width="73.42578125" style="205" customWidth="1"/>
    <col min="8195" max="8195" width="25" style="205" bestFit="1" customWidth="1"/>
    <col min="8196" max="8196" width="16.28515625" style="205" customWidth="1"/>
    <col min="8197" max="8199" width="15.42578125" style="205" customWidth="1"/>
    <col min="8200" max="8200" width="22" style="205" customWidth="1"/>
    <col min="8201" max="8201" width="15.140625" style="205" bestFit="1" customWidth="1"/>
    <col min="8202" max="8202" width="16.5703125" style="205" bestFit="1" customWidth="1"/>
    <col min="8203" max="8204" width="10.85546875" style="205" bestFit="1" customWidth="1"/>
    <col min="8205" max="8448" width="9.140625" style="205"/>
    <col min="8449" max="8449" width="0" style="205" hidden="1" customWidth="1"/>
    <col min="8450" max="8450" width="73.42578125" style="205" customWidth="1"/>
    <col min="8451" max="8451" width="25" style="205" bestFit="1" customWidth="1"/>
    <col min="8452" max="8452" width="16.28515625" style="205" customWidth="1"/>
    <col min="8453" max="8455" width="15.42578125" style="205" customWidth="1"/>
    <col min="8456" max="8456" width="22" style="205" customWidth="1"/>
    <col min="8457" max="8457" width="15.140625" style="205" bestFit="1" customWidth="1"/>
    <col min="8458" max="8458" width="16.5703125" style="205" bestFit="1" customWidth="1"/>
    <col min="8459" max="8460" width="10.85546875" style="205" bestFit="1" customWidth="1"/>
    <col min="8461" max="8704" width="9.140625" style="205"/>
    <col min="8705" max="8705" width="0" style="205" hidden="1" customWidth="1"/>
    <col min="8706" max="8706" width="73.42578125" style="205" customWidth="1"/>
    <col min="8707" max="8707" width="25" style="205" bestFit="1" customWidth="1"/>
    <col min="8708" max="8708" width="16.28515625" style="205" customWidth="1"/>
    <col min="8709" max="8711" width="15.42578125" style="205" customWidth="1"/>
    <col min="8712" max="8712" width="22" style="205" customWidth="1"/>
    <col min="8713" max="8713" width="15.140625" style="205" bestFit="1" customWidth="1"/>
    <col min="8714" max="8714" width="16.5703125" style="205" bestFit="1" customWidth="1"/>
    <col min="8715" max="8716" width="10.85546875" style="205" bestFit="1" customWidth="1"/>
    <col min="8717" max="8960" width="9.140625" style="205"/>
    <col min="8961" max="8961" width="0" style="205" hidden="1" customWidth="1"/>
    <col min="8962" max="8962" width="73.42578125" style="205" customWidth="1"/>
    <col min="8963" max="8963" width="25" style="205" bestFit="1" customWidth="1"/>
    <col min="8964" max="8964" width="16.28515625" style="205" customWidth="1"/>
    <col min="8965" max="8967" width="15.42578125" style="205" customWidth="1"/>
    <col min="8968" max="8968" width="22" style="205" customWidth="1"/>
    <col min="8969" max="8969" width="15.140625" style="205" bestFit="1" customWidth="1"/>
    <col min="8970" max="8970" width="16.5703125" style="205" bestFit="1" customWidth="1"/>
    <col min="8971" max="8972" width="10.85546875" style="205" bestFit="1" customWidth="1"/>
    <col min="8973" max="9216" width="9.140625" style="205"/>
    <col min="9217" max="9217" width="0" style="205" hidden="1" customWidth="1"/>
    <col min="9218" max="9218" width="73.42578125" style="205" customWidth="1"/>
    <col min="9219" max="9219" width="25" style="205" bestFit="1" customWidth="1"/>
    <col min="9220" max="9220" width="16.28515625" style="205" customWidth="1"/>
    <col min="9221" max="9223" width="15.42578125" style="205" customWidth="1"/>
    <col min="9224" max="9224" width="22" style="205" customWidth="1"/>
    <col min="9225" max="9225" width="15.140625" style="205" bestFit="1" customWidth="1"/>
    <col min="9226" max="9226" width="16.5703125" style="205" bestFit="1" customWidth="1"/>
    <col min="9227" max="9228" width="10.85546875" style="205" bestFit="1" customWidth="1"/>
    <col min="9229" max="9472" width="9.140625" style="205"/>
    <col min="9473" max="9473" width="0" style="205" hidden="1" customWidth="1"/>
    <col min="9474" max="9474" width="73.42578125" style="205" customWidth="1"/>
    <col min="9475" max="9475" width="25" style="205" bestFit="1" customWidth="1"/>
    <col min="9476" max="9476" width="16.28515625" style="205" customWidth="1"/>
    <col min="9477" max="9479" width="15.42578125" style="205" customWidth="1"/>
    <col min="9480" max="9480" width="22" style="205" customWidth="1"/>
    <col min="9481" max="9481" width="15.140625" style="205" bestFit="1" customWidth="1"/>
    <col min="9482" max="9482" width="16.5703125" style="205" bestFit="1" customWidth="1"/>
    <col min="9483" max="9484" width="10.85546875" style="205" bestFit="1" customWidth="1"/>
    <col min="9485" max="9728" width="9.140625" style="205"/>
    <col min="9729" max="9729" width="0" style="205" hidden="1" customWidth="1"/>
    <col min="9730" max="9730" width="73.42578125" style="205" customWidth="1"/>
    <col min="9731" max="9731" width="25" style="205" bestFit="1" customWidth="1"/>
    <col min="9732" max="9732" width="16.28515625" style="205" customWidth="1"/>
    <col min="9733" max="9735" width="15.42578125" style="205" customWidth="1"/>
    <col min="9736" max="9736" width="22" style="205" customWidth="1"/>
    <col min="9737" max="9737" width="15.140625" style="205" bestFit="1" customWidth="1"/>
    <col min="9738" max="9738" width="16.5703125" style="205" bestFit="1" customWidth="1"/>
    <col min="9739" max="9740" width="10.85546875" style="205" bestFit="1" customWidth="1"/>
    <col min="9741" max="9984" width="9.140625" style="205"/>
    <col min="9985" max="9985" width="0" style="205" hidden="1" customWidth="1"/>
    <col min="9986" max="9986" width="73.42578125" style="205" customWidth="1"/>
    <col min="9987" max="9987" width="25" style="205" bestFit="1" customWidth="1"/>
    <col min="9988" max="9988" width="16.28515625" style="205" customWidth="1"/>
    <col min="9989" max="9991" width="15.42578125" style="205" customWidth="1"/>
    <col min="9992" max="9992" width="22" style="205" customWidth="1"/>
    <col min="9993" max="9993" width="15.140625" style="205" bestFit="1" customWidth="1"/>
    <col min="9994" max="9994" width="16.5703125" style="205" bestFit="1" customWidth="1"/>
    <col min="9995" max="9996" width="10.85546875" style="205" bestFit="1" customWidth="1"/>
    <col min="9997" max="10240" width="9.140625" style="205"/>
    <col min="10241" max="10241" width="0" style="205" hidden="1" customWidth="1"/>
    <col min="10242" max="10242" width="73.42578125" style="205" customWidth="1"/>
    <col min="10243" max="10243" width="25" style="205" bestFit="1" customWidth="1"/>
    <col min="10244" max="10244" width="16.28515625" style="205" customWidth="1"/>
    <col min="10245" max="10247" width="15.42578125" style="205" customWidth="1"/>
    <col min="10248" max="10248" width="22" style="205" customWidth="1"/>
    <col min="10249" max="10249" width="15.140625" style="205" bestFit="1" customWidth="1"/>
    <col min="10250" max="10250" width="16.5703125" style="205" bestFit="1" customWidth="1"/>
    <col min="10251" max="10252" width="10.85546875" style="205" bestFit="1" customWidth="1"/>
    <col min="10253" max="10496" width="9.140625" style="205"/>
    <col min="10497" max="10497" width="0" style="205" hidden="1" customWidth="1"/>
    <col min="10498" max="10498" width="73.42578125" style="205" customWidth="1"/>
    <col min="10499" max="10499" width="25" style="205" bestFit="1" customWidth="1"/>
    <col min="10500" max="10500" width="16.28515625" style="205" customWidth="1"/>
    <col min="10501" max="10503" width="15.42578125" style="205" customWidth="1"/>
    <col min="10504" max="10504" width="22" style="205" customWidth="1"/>
    <col min="10505" max="10505" width="15.140625" style="205" bestFit="1" customWidth="1"/>
    <col min="10506" max="10506" width="16.5703125" style="205" bestFit="1" customWidth="1"/>
    <col min="10507" max="10508" width="10.85546875" style="205" bestFit="1" customWidth="1"/>
    <col min="10509" max="10752" width="9.140625" style="205"/>
    <col min="10753" max="10753" width="0" style="205" hidden="1" customWidth="1"/>
    <col min="10754" max="10754" width="73.42578125" style="205" customWidth="1"/>
    <col min="10755" max="10755" width="25" style="205" bestFit="1" customWidth="1"/>
    <col min="10756" max="10756" width="16.28515625" style="205" customWidth="1"/>
    <col min="10757" max="10759" width="15.42578125" style="205" customWidth="1"/>
    <col min="10760" max="10760" width="22" style="205" customWidth="1"/>
    <col min="10761" max="10761" width="15.140625" style="205" bestFit="1" customWidth="1"/>
    <col min="10762" max="10762" width="16.5703125" style="205" bestFit="1" customWidth="1"/>
    <col min="10763" max="10764" width="10.85546875" style="205" bestFit="1" customWidth="1"/>
    <col min="10765" max="11008" width="9.140625" style="205"/>
    <col min="11009" max="11009" width="0" style="205" hidden="1" customWidth="1"/>
    <col min="11010" max="11010" width="73.42578125" style="205" customWidth="1"/>
    <col min="11011" max="11011" width="25" style="205" bestFit="1" customWidth="1"/>
    <col min="11012" max="11012" width="16.28515625" style="205" customWidth="1"/>
    <col min="11013" max="11015" width="15.42578125" style="205" customWidth="1"/>
    <col min="11016" max="11016" width="22" style="205" customWidth="1"/>
    <col min="11017" max="11017" width="15.140625" style="205" bestFit="1" customWidth="1"/>
    <col min="11018" max="11018" width="16.5703125" style="205" bestFit="1" customWidth="1"/>
    <col min="11019" max="11020" width="10.85546875" style="205" bestFit="1" customWidth="1"/>
    <col min="11021" max="11264" width="9.140625" style="205"/>
    <col min="11265" max="11265" width="0" style="205" hidden="1" customWidth="1"/>
    <col min="11266" max="11266" width="73.42578125" style="205" customWidth="1"/>
    <col min="11267" max="11267" width="25" style="205" bestFit="1" customWidth="1"/>
    <col min="11268" max="11268" width="16.28515625" style="205" customWidth="1"/>
    <col min="11269" max="11271" width="15.42578125" style="205" customWidth="1"/>
    <col min="11272" max="11272" width="22" style="205" customWidth="1"/>
    <col min="11273" max="11273" width="15.140625" style="205" bestFit="1" customWidth="1"/>
    <col min="11274" max="11274" width="16.5703125" style="205" bestFit="1" customWidth="1"/>
    <col min="11275" max="11276" width="10.85546875" style="205" bestFit="1" customWidth="1"/>
    <col min="11277" max="11520" width="9.140625" style="205"/>
    <col min="11521" max="11521" width="0" style="205" hidden="1" customWidth="1"/>
    <col min="11522" max="11522" width="73.42578125" style="205" customWidth="1"/>
    <col min="11523" max="11523" width="25" style="205" bestFit="1" customWidth="1"/>
    <col min="11524" max="11524" width="16.28515625" style="205" customWidth="1"/>
    <col min="11525" max="11527" width="15.42578125" style="205" customWidth="1"/>
    <col min="11528" max="11528" width="22" style="205" customWidth="1"/>
    <col min="11529" max="11529" width="15.140625" style="205" bestFit="1" customWidth="1"/>
    <col min="11530" max="11530" width="16.5703125" style="205" bestFit="1" customWidth="1"/>
    <col min="11531" max="11532" width="10.85546875" style="205" bestFit="1" customWidth="1"/>
    <col min="11533" max="11776" width="9.140625" style="205"/>
    <col min="11777" max="11777" width="0" style="205" hidden="1" customWidth="1"/>
    <col min="11778" max="11778" width="73.42578125" style="205" customWidth="1"/>
    <col min="11779" max="11779" width="25" style="205" bestFit="1" customWidth="1"/>
    <col min="11780" max="11780" width="16.28515625" style="205" customWidth="1"/>
    <col min="11781" max="11783" width="15.42578125" style="205" customWidth="1"/>
    <col min="11784" max="11784" width="22" style="205" customWidth="1"/>
    <col min="11785" max="11785" width="15.140625" style="205" bestFit="1" customWidth="1"/>
    <col min="11786" max="11786" width="16.5703125" style="205" bestFit="1" customWidth="1"/>
    <col min="11787" max="11788" width="10.85546875" style="205" bestFit="1" customWidth="1"/>
    <col min="11789" max="12032" width="9.140625" style="205"/>
    <col min="12033" max="12033" width="0" style="205" hidden="1" customWidth="1"/>
    <col min="12034" max="12034" width="73.42578125" style="205" customWidth="1"/>
    <col min="12035" max="12035" width="25" style="205" bestFit="1" customWidth="1"/>
    <col min="12036" max="12036" width="16.28515625" style="205" customWidth="1"/>
    <col min="12037" max="12039" width="15.42578125" style="205" customWidth="1"/>
    <col min="12040" max="12040" width="22" style="205" customWidth="1"/>
    <col min="12041" max="12041" width="15.140625" style="205" bestFit="1" customWidth="1"/>
    <col min="12042" max="12042" width="16.5703125" style="205" bestFit="1" customWidth="1"/>
    <col min="12043" max="12044" width="10.85546875" style="205" bestFit="1" customWidth="1"/>
    <col min="12045" max="12288" width="9.140625" style="205"/>
    <col min="12289" max="12289" width="0" style="205" hidden="1" customWidth="1"/>
    <col min="12290" max="12290" width="73.42578125" style="205" customWidth="1"/>
    <col min="12291" max="12291" width="25" style="205" bestFit="1" customWidth="1"/>
    <col min="12292" max="12292" width="16.28515625" style="205" customWidth="1"/>
    <col min="12293" max="12295" width="15.42578125" style="205" customWidth="1"/>
    <col min="12296" max="12296" width="22" style="205" customWidth="1"/>
    <col min="12297" max="12297" width="15.140625" style="205" bestFit="1" customWidth="1"/>
    <col min="12298" max="12298" width="16.5703125" style="205" bestFit="1" customWidth="1"/>
    <col min="12299" max="12300" width="10.85546875" style="205" bestFit="1" customWidth="1"/>
    <col min="12301" max="12544" width="9.140625" style="205"/>
    <col min="12545" max="12545" width="0" style="205" hidden="1" customWidth="1"/>
    <col min="12546" max="12546" width="73.42578125" style="205" customWidth="1"/>
    <col min="12547" max="12547" width="25" style="205" bestFit="1" customWidth="1"/>
    <col min="12548" max="12548" width="16.28515625" style="205" customWidth="1"/>
    <col min="12549" max="12551" width="15.42578125" style="205" customWidth="1"/>
    <col min="12552" max="12552" width="22" style="205" customWidth="1"/>
    <col min="12553" max="12553" width="15.140625" style="205" bestFit="1" customWidth="1"/>
    <col min="12554" max="12554" width="16.5703125" style="205" bestFit="1" customWidth="1"/>
    <col min="12555" max="12556" width="10.85546875" style="205" bestFit="1" customWidth="1"/>
    <col min="12557" max="12800" width="9.140625" style="205"/>
    <col min="12801" max="12801" width="0" style="205" hidden="1" customWidth="1"/>
    <col min="12802" max="12802" width="73.42578125" style="205" customWidth="1"/>
    <col min="12803" max="12803" width="25" style="205" bestFit="1" customWidth="1"/>
    <col min="12804" max="12804" width="16.28515625" style="205" customWidth="1"/>
    <col min="12805" max="12807" width="15.42578125" style="205" customWidth="1"/>
    <col min="12808" max="12808" width="22" style="205" customWidth="1"/>
    <col min="12809" max="12809" width="15.140625" style="205" bestFit="1" customWidth="1"/>
    <col min="12810" max="12810" width="16.5703125" style="205" bestFit="1" customWidth="1"/>
    <col min="12811" max="12812" width="10.85546875" style="205" bestFit="1" customWidth="1"/>
    <col min="12813" max="13056" width="9.140625" style="205"/>
    <col min="13057" max="13057" width="0" style="205" hidden="1" customWidth="1"/>
    <col min="13058" max="13058" width="73.42578125" style="205" customWidth="1"/>
    <col min="13059" max="13059" width="25" style="205" bestFit="1" customWidth="1"/>
    <col min="13060" max="13060" width="16.28515625" style="205" customWidth="1"/>
    <col min="13061" max="13063" width="15.42578125" style="205" customWidth="1"/>
    <col min="13064" max="13064" width="22" style="205" customWidth="1"/>
    <col min="13065" max="13065" width="15.140625" style="205" bestFit="1" customWidth="1"/>
    <col min="13066" max="13066" width="16.5703125" style="205" bestFit="1" customWidth="1"/>
    <col min="13067" max="13068" width="10.85546875" style="205" bestFit="1" customWidth="1"/>
    <col min="13069" max="13312" width="9.140625" style="205"/>
    <col min="13313" max="13313" width="0" style="205" hidden="1" customWidth="1"/>
    <col min="13314" max="13314" width="73.42578125" style="205" customWidth="1"/>
    <col min="13315" max="13315" width="25" style="205" bestFit="1" customWidth="1"/>
    <col min="13316" max="13316" width="16.28515625" style="205" customWidth="1"/>
    <col min="13317" max="13319" width="15.42578125" style="205" customWidth="1"/>
    <col min="13320" max="13320" width="22" style="205" customWidth="1"/>
    <col min="13321" max="13321" width="15.140625" style="205" bestFit="1" customWidth="1"/>
    <col min="13322" max="13322" width="16.5703125" style="205" bestFit="1" customWidth="1"/>
    <col min="13323" max="13324" width="10.85546875" style="205" bestFit="1" customWidth="1"/>
    <col min="13325" max="13568" width="9.140625" style="205"/>
    <col min="13569" max="13569" width="0" style="205" hidden="1" customWidth="1"/>
    <col min="13570" max="13570" width="73.42578125" style="205" customWidth="1"/>
    <col min="13571" max="13571" width="25" style="205" bestFit="1" customWidth="1"/>
    <col min="13572" max="13572" width="16.28515625" style="205" customWidth="1"/>
    <col min="13573" max="13575" width="15.42578125" style="205" customWidth="1"/>
    <col min="13576" max="13576" width="22" style="205" customWidth="1"/>
    <col min="13577" max="13577" width="15.140625" style="205" bestFit="1" customWidth="1"/>
    <col min="13578" max="13578" width="16.5703125" style="205" bestFit="1" customWidth="1"/>
    <col min="13579" max="13580" width="10.85546875" style="205" bestFit="1" customWidth="1"/>
    <col min="13581" max="13824" width="9.140625" style="205"/>
    <col min="13825" max="13825" width="0" style="205" hidden="1" customWidth="1"/>
    <col min="13826" max="13826" width="73.42578125" style="205" customWidth="1"/>
    <col min="13827" max="13827" width="25" style="205" bestFit="1" customWidth="1"/>
    <col min="13828" max="13828" width="16.28515625" style="205" customWidth="1"/>
    <col min="13829" max="13831" width="15.42578125" style="205" customWidth="1"/>
    <col min="13832" max="13832" width="22" style="205" customWidth="1"/>
    <col min="13833" max="13833" width="15.140625" style="205" bestFit="1" customWidth="1"/>
    <col min="13834" max="13834" width="16.5703125" style="205" bestFit="1" customWidth="1"/>
    <col min="13835" max="13836" width="10.85546875" style="205" bestFit="1" customWidth="1"/>
    <col min="13837" max="14080" width="9.140625" style="205"/>
    <col min="14081" max="14081" width="0" style="205" hidden="1" customWidth="1"/>
    <col min="14082" max="14082" width="73.42578125" style="205" customWidth="1"/>
    <col min="14083" max="14083" width="25" style="205" bestFit="1" customWidth="1"/>
    <col min="14084" max="14084" width="16.28515625" style="205" customWidth="1"/>
    <col min="14085" max="14087" width="15.42578125" style="205" customWidth="1"/>
    <col min="14088" max="14088" width="22" style="205" customWidth="1"/>
    <col min="14089" max="14089" width="15.140625" style="205" bestFit="1" customWidth="1"/>
    <col min="14090" max="14090" width="16.5703125" style="205" bestFit="1" customWidth="1"/>
    <col min="14091" max="14092" width="10.85546875" style="205" bestFit="1" customWidth="1"/>
    <col min="14093" max="14336" width="9.140625" style="205"/>
    <col min="14337" max="14337" width="0" style="205" hidden="1" customWidth="1"/>
    <col min="14338" max="14338" width="73.42578125" style="205" customWidth="1"/>
    <col min="14339" max="14339" width="25" style="205" bestFit="1" customWidth="1"/>
    <col min="14340" max="14340" width="16.28515625" style="205" customWidth="1"/>
    <col min="14341" max="14343" width="15.42578125" style="205" customWidth="1"/>
    <col min="14344" max="14344" width="22" style="205" customWidth="1"/>
    <col min="14345" max="14345" width="15.140625" style="205" bestFit="1" customWidth="1"/>
    <col min="14346" max="14346" width="16.5703125" style="205" bestFit="1" customWidth="1"/>
    <col min="14347" max="14348" width="10.85546875" style="205" bestFit="1" customWidth="1"/>
    <col min="14349" max="14592" width="9.140625" style="205"/>
    <col min="14593" max="14593" width="0" style="205" hidden="1" customWidth="1"/>
    <col min="14594" max="14594" width="73.42578125" style="205" customWidth="1"/>
    <col min="14595" max="14595" width="25" style="205" bestFit="1" customWidth="1"/>
    <col min="14596" max="14596" width="16.28515625" style="205" customWidth="1"/>
    <col min="14597" max="14599" width="15.42578125" style="205" customWidth="1"/>
    <col min="14600" max="14600" width="22" style="205" customWidth="1"/>
    <col min="14601" max="14601" width="15.140625" style="205" bestFit="1" customWidth="1"/>
    <col min="14602" max="14602" width="16.5703125" style="205" bestFit="1" customWidth="1"/>
    <col min="14603" max="14604" width="10.85546875" style="205" bestFit="1" customWidth="1"/>
    <col min="14605" max="14848" width="9.140625" style="205"/>
    <col min="14849" max="14849" width="0" style="205" hidden="1" customWidth="1"/>
    <col min="14850" max="14850" width="73.42578125" style="205" customWidth="1"/>
    <col min="14851" max="14851" width="25" style="205" bestFit="1" customWidth="1"/>
    <col min="14852" max="14852" width="16.28515625" style="205" customWidth="1"/>
    <col min="14853" max="14855" width="15.42578125" style="205" customWidth="1"/>
    <col min="14856" max="14856" width="22" style="205" customWidth="1"/>
    <col min="14857" max="14857" width="15.140625" style="205" bestFit="1" customWidth="1"/>
    <col min="14858" max="14858" width="16.5703125" style="205" bestFit="1" customWidth="1"/>
    <col min="14859" max="14860" width="10.85546875" style="205" bestFit="1" customWidth="1"/>
    <col min="14861" max="15104" width="9.140625" style="205"/>
    <col min="15105" max="15105" width="0" style="205" hidden="1" customWidth="1"/>
    <col min="15106" max="15106" width="73.42578125" style="205" customWidth="1"/>
    <col min="15107" max="15107" width="25" style="205" bestFit="1" customWidth="1"/>
    <col min="15108" max="15108" width="16.28515625" style="205" customWidth="1"/>
    <col min="15109" max="15111" width="15.42578125" style="205" customWidth="1"/>
    <col min="15112" max="15112" width="22" style="205" customWidth="1"/>
    <col min="15113" max="15113" width="15.140625" style="205" bestFit="1" customWidth="1"/>
    <col min="15114" max="15114" width="16.5703125" style="205" bestFit="1" customWidth="1"/>
    <col min="15115" max="15116" width="10.85546875" style="205" bestFit="1" customWidth="1"/>
    <col min="15117" max="15360" width="9.140625" style="205"/>
    <col min="15361" max="15361" width="0" style="205" hidden="1" customWidth="1"/>
    <col min="15362" max="15362" width="73.42578125" style="205" customWidth="1"/>
    <col min="15363" max="15363" width="25" style="205" bestFit="1" customWidth="1"/>
    <col min="15364" max="15364" width="16.28515625" style="205" customWidth="1"/>
    <col min="15365" max="15367" width="15.42578125" style="205" customWidth="1"/>
    <col min="15368" max="15368" width="22" style="205" customWidth="1"/>
    <col min="15369" max="15369" width="15.140625" style="205" bestFit="1" customWidth="1"/>
    <col min="15370" max="15370" width="16.5703125" style="205" bestFit="1" customWidth="1"/>
    <col min="15371" max="15372" width="10.85546875" style="205" bestFit="1" customWidth="1"/>
    <col min="15373" max="15616" width="9.140625" style="205"/>
    <col min="15617" max="15617" width="0" style="205" hidden="1" customWidth="1"/>
    <col min="15618" max="15618" width="73.42578125" style="205" customWidth="1"/>
    <col min="15619" max="15619" width="25" style="205" bestFit="1" customWidth="1"/>
    <col min="15620" max="15620" width="16.28515625" style="205" customWidth="1"/>
    <col min="15621" max="15623" width="15.42578125" style="205" customWidth="1"/>
    <col min="15624" max="15624" width="22" style="205" customWidth="1"/>
    <col min="15625" max="15625" width="15.140625" style="205" bestFit="1" customWidth="1"/>
    <col min="15626" max="15626" width="16.5703125" style="205" bestFit="1" customWidth="1"/>
    <col min="15627" max="15628" width="10.85546875" style="205" bestFit="1" customWidth="1"/>
    <col min="15629" max="15872" width="9.140625" style="205"/>
    <col min="15873" max="15873" width="0" style="205" hidden="1" customWidth="1"/>
    <col min="15874" max="15874" width="73.42578125" style="205" customWidth="1"/>
    <col min="15875" max="15875" width="25" style="205" bestFit="1" customWidth="1"/>
    <col min="15876" max="15876" width="16.28515625" style="205" customWidth="1"/>
    <col min="15877" max="15879" width="15.42578125" style="205" customWidth="1"/>
    <col min="15880" max="15880" width="22" style="205" customWidth="1"/>
    <col min="15881" max="15881" width="15.140625" style="205" bestFit="1" customWidth="1"/>
    <col min="15882" max="15882" width="16.5703125" style="205" bestFit="1" customWidth="1"/>
    <col min="15883" max="15884" width="10.85546875" style="205" bestFit="1" customWidth="1"/>
    <col min="15885" max="16128" width="9.140625" style="205"/>
    <col min="16129" max="16129" width="0" style="205" hidden="1" customWidth="1"/>
    <col min="16130" max="16130" width="73.42578125" style="205" customWidth="1"/>
    <col min="16131" max="16131" width="25" style="205" bestFit="1" customWidth="1"/>
    <col min="16132" max="16132" width="16.28515625" style="205" customWidth="1"/>
    <col min="16133" max="16135" width="15.42578125" style="205" customWidth="1"/>
    <col min="16136" max="16136" width="22" style="205" customWidth="1"/>
    <col min="16137" max="16137" width="15.140625" style="205" bestFit="1" customWidth="1"/>
    <col min="16138" max="16138" width="16.5703125" style="205" bestFit="1" customWidth="1"/>
    <col min="16139" max="16140" width="10.85546875" style="205" bestFit="1" customWidth="1"/>
    <col min="16141" max="16384" width="9.140625" style="205"/>
  </cols>
  <sheetData>
    <row r="1" spans="1:10" hidden="1" x14ac:dyDescent="0.25">
      <c r="A1" s="264"/>
      <c r="B1" s="495" t="s">
        <v>0</v>
      </c>
      <c r="C1" s="496"/>
      <c r="D1" s="496"/>
      <c r="E1" s="496"/>
      <c r="F1" s="496"/>
      <c r="G1" s="496"/>
      <c r="H1" s="497"/>
    </row>
    <row r="2" spans="1:10" hidden="1" x14ac:dyDescent="0.25">
      <c r="A2" s="264"/>
      <c r="B2" s="498" t="s">
        <v>1</v>
      </c>
      <c r="C2" s="499"/>
      <c r="D2" s="499"/>
      <c r="E2" s="499"/>
      <c r="F2" s="499"/>
      <c r="G2" s="499"/>
      <c r="H2" s="500"/>
    </row>
    <row r="3" spans="1:10" x14ac:dyDescent="0.25">
      <c r="A3" s="264"/>
      <c r="B3" s="206" t="s">
        <v>2</v>
      </c>
      <c r="C3" s="207"/>
      <c r="D3" s="208"/>
      <c r="E3" s="209"/>
      <c r="F3" s="209"/>
      <c r="G3" s="209"/>
      <c r="H3" s="210"/>
    </row>
    <row r="4" spans="1:10" x14ac:dyDescent="0.25">
      <c r="A4" s="264"/>
      <c r="B4" s="206" t="s">
        <v>538</v>
      </c>
      <c r="C4" s="207"/>
      <c r="D4" s="211"/>
      <c r="E4" s="207"/>
      <c r="F4" s="207"/>
      <c r="G4" s="207"/>
      <c r="H4" s="212"/>
    </row>
    <row r="5" spans="1:10" x14ac:dyDescent="0.25">
      <c r="A5" s="264"/>
      <c r="B5" s="206" t="s">
        <v>746</v>
      </c>
      <c r="C5" s="213"/>
      <c r="D5" s="214"/>
      <c r="E5" s="213"/>
      <c r="F5" s="213"/>
      <c r="G5" s="213"/>
      <c r="H5" s="215"/>
    </row>
    <row r="6" spans="1:10" x14ac:dyDescent="0.25">
      <c r="A6" s="264"/>
      <c r="B6" s="206"/>
      <c r="C6" s="213"/>
      <c r="D6" s="214"/>
      <c r="E6" s="213"/>
      <c r="F6" s="213"/>
      <c r="G6" s="213"/>
      <c r="H6" s="215"/>
    </row>
    <row r="7" spans="1:10" s="264" customFormat="1" ht="35.1" customHeight="1" x14ac:dyDescent="0.25">
      <c r="B7" s="216" t="s">
        <v>4</v>
      </c>
      <c r="C7" s="216" t="s">
        <v>5</v>
      </c>
      <c r="D7" s="217" t="s">
        <v>6</v>
      </c>
      <c r="E7" s="218" t="s">
        <v>7</v>
      </c>
      <c r="F7" s="219" t="s">
        <v>8</v>
      </c>
      <c r="G7" s="219" t="s">
        <v>9</v>
      </c>
      <c r="H7" s="219" t="s">
        <v>10</v>
      </c>
      <c r="I7" s="204"/>
    </row>
    <row r="8" spans="1:10" s="264" customFormat="1" x14ac:dyDescent="0.25">
      <c r="B8" s="230" t="s">
        <v>11</v>
      </c>
      <c r="C8" s="242"/>
      <c r="D8" s="269"/>
      <c r="E8" s="244"/>
      <c r="F8" s="245"/>
      <c r="G8" s="245"/>
      <c r="H8" s="224"/>
      <c r="I8" s="204"/>
    </row>
    <row r="9" spans="1:10" s="264" customFormat="1" x14ac:dyDescent="0.25">
      <c r="B9" s="230" t="s">
        <v>12</v>
      </c>
      <c r="C9" s="242"/>
      <c r="D9" s="269"/>
      <c r="E9" s="244"/>
      <c r="F9" s="245"/>
      <c r="G9" s="245"/>
      <c r="H9" s="237"/>
      <c r="I9" s="204"/>
    </row>
    <row r="10" spans="1:10" s="264" customFormat="1" x14ac:dyDescent="0.25">
      <c r="B10" s="226" t="s">
        <v>13</v>
      </c>
      <c r="C10" s="242"/>
      <c r="D10" s="21"/>
      <c r="E10" s="244"/>
      <c r="F10" s="245"/>
      <c r="G10" s="245"/>
      <c r="H10" s="237"/>
      <c r="I10" s="204"/>
      <c r="J10" s="204"/>
    </row>
    <row r="11" spans="1:10" s="264" customFormat="1" x14ac:dyDescent="0.25">
      <c r="B11" s="428" t="s">
        <v>539</v>
      </c>
      <c r="C11" s="242" t="s">
        <v>15</v>
      </c>
      <c r="D11" s="21">
        <v>3569</v>
      </c>
      <c r="E11" s="244">
        <v>37824.29</v>
      </c>
      <c r="F11" s="245">
        <v>4.0199999999999996</v>
      </c>
      <c r="G11" s="245">
        <v>6.8249999999999993</v>
      </c>
      <c r="H11" s="237" t="s">
        <v>540</v>
      </c>
      <c r="I11" s="204"/>
      <c r="J11" s="204"/>
    </row>
    <row r="12" spans="1:10" s="264" customFormat="1" x14ac:dyDescent="0.25">
      <c r="B12" s="428" t="s">
        <v>541</v>
      </c>
      <c r="C12" s="242" t="s">
        <v>15</v>
      </c>
      <c r="D12" s="21">
        <v>3400</v>
      </c>
      <c r="E12" s="244">
        <v>36518.559999999998</v>
      </c>
      <c r="F12" s="245">
        <v>3.88</v>
      </c>
      <c r="G12" s="245">
        <v>6.8049999999999997</v>
      </c>
      <c r="H12" s="237" t="s">
        <v>542</v>
      </c>
      <c r="I12" s="204"/>
      <c r="J12" s="204"/>
    </row>
    <row r="13" spans="1:10" s="264" customFormat="1" x14ac:dyDescent="0.25">
      <c r="B13" s="428" t="s">
        <v>545</v>
      </c>
      <c r="C13" s="242" t="s">
        <v>15</v>
      </c>
      <c r="D13" s="21">
        <v>3300</v>
      </c>
      <c r="E13" s="244">
        <v>35545.94</v>
      </c>
      <c r="F13" s="245">
        <v>3.78</v>
      </c>
      <c r="G13" s="245">
        <v>6.8849999999999998</v>
      </c>
      <c r="H13" s="237" t="s">
        <v>546</v>
      </c>
      <c r="I13" s="204"/>
      <c r="J13" s="204"/>
    </row>
    <row r="14" spans="1:10" s="264" customFormat="1" x14ac:dyDescent="0.25">
      <c r="B14" s="428" t="s">
        <v>543</v>
      </c>
      <c r="C14" s="242" t="s">
        <v>15</v>
      </c>
      <c r="D14" s="21">
        <v>3200</v>
      </c>
      <c r="E14" s="244">
        <v>35013.71</v>
      </c>
      <c r="F14" s="245">
        <v>3.72</v>
      </c>
      <c r="G14" s="245">
        <v>6.7</v>
      </c>
      <c r="H14" s="237" t="s">
        <v>544</v>
      </c>
      <c r="I14" s="204"/>
      <c r="J14" s="204"/>
    </row>
    <row r="15" spans="1:10" s="264" customFormat="1" x14ac:dyDescent="0.25">
      <c r="B15" s="428" t="s">
        <v>547</v>
      </c>
      <c r="C15" s="242" t="s">
        <v>15</v>
      </c>
      <c r="D15" s="21">
        <v>3000</v>
      </c>
      <c r="E15" s="244">
        <v>31037.14</v>
      </c>
      <c r="F15" s="245">
        <v>3.3</v>
      </c>
      <c r="G15" s="245">
        <v>6.9424999999999999</v>
      </c>
      <c r="H15" s="237" t="s">
        <v>548</v>
      </c>
      <c r="I15" s="204"/>
      <c r="J15" s="204"/>
    </row>
    <row r="16" spans="1:10" s="264" customFormat="1" x14ac:dyDescent="0.25">
      <c r="B16" s="428" t="s">
        <v>276</v>
      </c>
      <c r="C16" s="242" t="s">
        <v>15</v>
      </c>
      <c r="D16" s="21">
        <v>2450</v>
      </c>
      <c r="E16" s="244">
        <v>26759.21</v>
      </c>
      <c r="F16" s="245">
        <v>2.84</v>
      </c>
      <c r="G16" s="245">
        <v>6.9649000000000001</v>
      </c>
      <c r="H16" s="237" t="s">
        <v>277</v>
      </c>
      <c r="I16" s="204"/>
      <c r="J16" s="204"/>
    </row>
    <row r="17" spans="2:10" s="264" customFormat="1" x14ac:dyDescent="0.25">
      <c r="B17" s="428" t="s">
        <v>549</v>
      </c>
      <c r="C17" s="242" t="s">
        <v>237</v>
      </c>
      <c r="D17" s="21">
        <v>2550</v>
      </c>
      <c r="E17" s="244">
        <v>26590.34</v>
      </c>
      <c r="F17" s="245">
        <v>2.83</v>
      </c>
      <c r="G17" s="245">
        <v>6.9349999999999996</v>
      </c>
      <c r="H17" s="237" t="s">
        <v>550</v>
      </c>
      <c r="I17" s="204"/>
      <c r="J17" s="204"/>
    </row>
    <row r="18" spans="2:10" s="264" customFormat="1" x14ac:dyDescent="0.25">
      <c r="B18" s="428" t="s">
        <v>551</v>
      </c>
      <c r="C18" s="242" t="s">
        <v>30</v>
      </c>
      <c r="D18" s="21">
        <v>2500</v>
      </c>
      <c r="E18" s="244">
        <v>24952.66</v>
      </c>
      <c r="F18" s="245">
        <v>2.65</v>
      </c>
      <c r="G18" s="245">
        <v>7.0349999999999993</v>
      </c>
      <c r="H18" s="237" t="s">
        <v>552</v>
      </c>
      <c r="I18" s="204"/>
      <c r="J18" s="204"/>
    </row>
    <row r="19" spans="2:10" s="264" customFormat="1" x14ac:dyDescent="0.25">
      <c r="B19" s="428" t="s">
        <v>553</v>
      </c>
      <c r="C19" s="242" t="s">
        <v>15</v>
      </c>
      <c r="D19" s="21">
        <v>2250</v>
      </c>
      <c r="E19" s="244">
        <v>24333.86</v>
      </c>
      <c r="F19" s="245">
        <v>2.59</v>
      </c>
      <c r="G19" s="245">
        <v>6.3149999999999995</v>
      </c>
      <c r="H19" s="237" t="s">
        <v>554</v>
      </c>
      <c r="I19" s="204"/>
      <c r="J19" s="204"/>
    </row>
    <row r="20" spans="2:10" s="264" customFormat="1" x14ac:dyDescent="0.25">
      <c r="B20" s="428" t="s">
        <v>555</v>
      </c>
      <c r="C20" s="242" t="s">
        <v>15</v>
      </c>
      <c r="D20" s="21">
        <v>2200</v>
      </c>
      <c r="E20" s="244">
        <v>23797.93</v>
      </c>
      <c r="F20" s="245">
        <v>2.5299999999999998</v>
      </c>
      <c r="G20" s="245">
        <v>6.8849999999999998</v>
      </c>
      <c r="H20" s="237" t="s">
        <v>556</v>
      </c>
      <c r="I20" s="204"/>
      <c r="J20" s="204"/>
    </row>
    <row r="21" spans="2:10" s="264" customFormat="1" x14ac:dyDescent="0.25">
      <c r="B21" s="428" t="s">
        <v>557</v>
      </c>
      <c r="C21" s="242" t="s">
        <v>15</v>
      </c>
      <c r="D21" s="21">
        <v>2000</v>
      </c>
      <c r="E21" s="244">
        <v>21372.27</v>
      </c>
      <c r="F21" s="245">
        <v>2.27</v>
      </c>
      <c r="G21" s="245">
        <v>6.85</v>
      </c>
      <c r="H21" s="237" t="s">
        <v>558</v>
      </c>
      <c r="I21" s="204"/>
      <c r="J21" s="204"/>
    </row>
    <row r="22" spans="2:10" s="264" customFormat="1" x14ac:dyDescent="0.25">
      <c r="B22" s="428" t="s">
        <v>559</v>
      </c>
      <c r="C22" s="242" t="s">
        <v>30</v>
      </c>
      <c r="D22" s="21">
        <v>1650</v>
      </c>
      <c r="E22" s="244">
        <v>18652.39</v>
      </c>
      <c r="F22" s="245">
        <v>1.98</v>
      </c>
      <c r="G22" s="245">
        <v>6.8600000000000012</v>
      </c>
      <c r="H22" s="237" t="s">
        <v>560</v>
      </c>
      <c r="I22" s="204"/>
      <c r="J22" s="204"/>
    </row>
    <row r="23" spans="2:10" s="264" customFormat="1" x14ac:dyDescent="0.25">
      <c r="B23" s="428" t="s">
        <v>561</v>
      </c>
      <c r="C23" s="242" t="s">
        <v>15</v>
      </c>
      <c r="D23" s="21">
        <v>1650</v>
      </c>
      <c r="E23" s="244">
        <v>18382</v>
      </c>
      <c r="F23" s="245">
        <v>1.95</v>
      </c>
      <c r="G23" s="245">
        <v>6.29</v>
      </c>
      <c r="H23" s="237" t="s">
        <v>562</v>
      </c>
      <c r="I23" s="204"/>
      <c r="J23" s="204"/>
    </row>
    <row r="24" spans="2:10" s="264" customFormat="1" x14ac:dyDescent="0.25">
      <c r="B24" s="428" t="s">
        <v>563</v>
      </c>
      <c r="C24" s="242" t="s">
        <v>15</v>
      </c>
      <c r="D24" s="21">
        <v>1600</v>
      </c>
      <c r="E24" s="244">
        <v>17438.91</v>
      </c>
      <c r="F24" s="245">
        <v>1.85</v>
      </c>
      <c r="G24" s="245">
        <v>6.8049999999999997</v>
      </c>
      <c r="H24" s="237" t="s">
        <v>564</v>
      </c>
      <c r="I24" s="204"/>
      <c r="J24" s="204"/>
    </row>
    <row r="25" spans="2:10" s="264" customFormat="1" x14ac:dyDescent="0.25">
      <c r="B25" s="428" t="s">
        <v>565</v>
      </c>
      <c r="C25" s="242" t="s">
        <v>15</v>
      </c>
      <c r="D25" s="21">
        <v>1466</v>
      </c>
      <c r="E25" s="244">
        <v>16980.28</v>
      </c>
      <c r="F25" s="245">
        <v>1.81</v>
      </c>
      <c r="G25" s="245">
        <v>7.0900000000000007</v>
      </c>
      <c r="H25" s="237" t="s">
        <v>566</v>
      </c>
      <c r="I25" s="204"/>
      <c r="J25" s="204"/>
    </row>
    <row r="26" spans="2:10" s="264" customFormat="1" x14ac:dyDescent="0.25">
      <c r="B26" s="428" t="s">
        <v>567</v>
      </c>
      <c r="C26" s="242" t="s">
        <v>15</v>
      </c>
      <c r="D26" s="21">
        <v>1450</v>
      </c>
      <c r="E26" s="244">
        <v>16703.34</v>
      </c>
      <c r="F26" s="245">
        <v>1.78</v>
      </c>
      <c r="G26" s="245">
        <v>6.8849999999999998</v>
      </c>
      <c r="H26" s="237" t="s">
        <v>568</v>
      </c>
      <c r="I26" s="204"/>
      <c r="J26" s="204"/>
    </row>
    <row r="27" spans="2:10" s="264" customFormat="1" x14ac:dyDescent="0.25">
      <c r="B27" s="428" t="s">
        <v>569</v>
      </c>
      <c r="C27" s="242" t="s">
        <v>237</v>
      </c>
      <c r="D27" s="21">
        <v>1550</v>
      </c>
      <c r="E27" s="244">
        <v>15820.51</v>
      </c>
      <c r="F27" s="245">
        <v>1.68</v>
      </c>
      <c r="G27" s="245">
        <v>6.9349999999999996</v>
      </c>
      <c r="H27" s="237" t="s">
        <v>570</v>
      </c>
      <c r="I27" s="204"/>
      <c r="J27" s="204"/>
    </row>
    <row r="28" spans="2:10" s="264" customFormat="1" x14ac:dyDescent="0.25">
      <c r="B28" s="428" t="s">
        <v>571</v>
      </c>
      <c r="C28" s="242" t="s">
        <v>15</v>
      </c>
      <c r="D28" s="21">
        <v>1100</v>
      </c>
      <c r="E28" s="244">
        <v>12320.74</v>
      </c>
      <c r="F28" s="245">
        <v>1.31</v>
      </c>
      <c r="G28" s="245">
        <v>6.891</v>
      </c>
      <c r="H28" s="237" t="s">
        <v>572</v>
      </c>
      <c r="I28" s="204"/>
      <c r="J28" s="204"/>
    </row>
    <row r="29" spans="2:10" s="264" customFormat="1" x14ac:dyDescent="0.25">
      <c r="B29" s="428" t="s">
        <v>573</v>
      </c>
      <c r="C29" s="242" t="s">
        <v>15</v>
      </c>
      <c r="D29" s="21">
        <v>1100</v>
      </c>
      <c r="E29" s="244">
        <v>11556.7</v>
      </c>
      <c r="F29" s="245">
        <v>1.23</v>
      </c>
      <c r="G29" s="245">
        <v>7.0049999999999999</v>
      </c>
      <c r="H29" s="237" t="s">
        <v>574</v>
      </c>
      <c r="I29" s="204"/>
      <c r="J29" s="204"/>
    </row>
    <row r="30" spans="2:10" s="264" customFormat="1" x14ac:dyDescent="0.25">
      <c r="B30" s="428" t="s">
        <v>54</v>
      </c>
      <c r="C30" s="242" t="s">
        <v>15</v>
      </c>
      <c r="D30" s="21">
        <v>1050</v>
      </c>
      <c r="E30" s="244">
        <v>11319.3</v>
      </c>
      <c r="F30" s="245">
        <v>1.2</v>
      </c>
      <c r="G30" s="245">
        <v>6.3449999999999989</v>
      </c>
      <c r="H30" s="237" t="s">
        <v>55</v>
      </c>
      <c r="I30" s="204"/>
      <c r="J30" s="204"/>
    </row>
    <row r="31" spans="2:10" s="264" customFormat="1" x14ac:dyDescent="0.25">
      <c r="B31" s="428" t="s">
        <v>575</v>
      </c>
      <c r="C31" s="242" t="s">
        <v>30</v>
      </c>
      <c r="D31" s="21">
        <v>950</v>
      </c>
      <c r="E31" s="244">
        <v>10696.56</v>
      </c>
      <c r="F31" s="245">
        <v>1.1399999999999999</v>
      </c>
      <c r="G31" s="245">
        <v>6.8600000000000012</v>
      </c>
      <c r="H31" s="237" t="s">
        <v>576</v>
      </c>
      <c r="I31" s="204"/>
      <c r="J31" s="204"/>
    </row>
    <row r="32" spans="2:10" s="264" customFormat="1" x14ac:dyDescent="0.25">
      <c r="B32" s="428" t="s">
        <v>577</v>
      </c>
      <c r="C32" s="242" t="s">
        <v>15</v>
      </c>
      <c r="D32" s="21">
        <v>750</v>
      </c>
      <c r="E32" s="244">
        <v>8389.2199999999993</v>
      </c>
      <c r="F32" s="245">
        <v>0.89</v>
      </c>
      <c r="G32" s="245">
        <v>6.8650000000000002</v>
      </c>
      <c r="H32" s="237" t="s">
        <v>578</v>
      </c>
      <c r="I32" s="204"/>
      <c r="J32" s="204"/>
    </row>
    <row r="33" spans="2:10" s="264" customFormat="1" x14ac:dyDescent="0.25">
      <c r="B33" s="428" t="s">
        <v>579</v>
      </c>
      <c r="C33" s="242" t="s">
        <v>15</v>
      </c>
      <c r="D33" s="21">
        <v>750</v>
      </c>
      <c r="E33" s="244">
        <v>8413.51</v>
      </c>
      <c r="F33" s="245">
        <v>0.89</v>
      </c>
      <c r="G33" s="245">
        <v>6.83</v>
      </c>
      <c r="H33" s="237" t="s">
        <v>580</v>
      </c>
      <c r="I33" s="204"/>
      <c r="J33" s="204"/>
    </row>
    <row r="34" spans="2:10" s="264" customFormat="1" x14ac:dyDescent="0.25">
      <c r="B34" s="428" t="s">
        <v>581</v>
      </c>
      <c r="C34" s="242" t="s">
        <v>15</v>
      </c>
      <c r="D34" s="21">
        <v>750</v>
      </c>
      <c r="E34" s="244">
        <v>8140.98</v>
      </c>
      <c r="F34" s="245">
        <v>0.87</v>
      </c>
      <c r="G34" s="245">
        <v>6.9550000000000001</v>
      </c>
      <c r="H34" s="237" t="s">
        <v>582</v>
      </c>
      <c r="I34" s="204"/>
      <c r="J34" s="204"/>
    </row>
    <row r="35" spans="2:10" s="264" customFormat="1" x14ac:dyDescent="0.25">
      <c r="B35" s="428" t="s">
        <v>454</v>
      </c>
      <c r="C35" s="242" t="s">
        <v>15</v>
      </c>
      <c r="D35" s="21">
        <v>729</v>
      </c>
      <c r="E35" s="244">
        <v>8111.42</v>
      </c>
      <c r="F35" s="245">
        <v>0.86</v>
      </c>
      <c r="G35" s="245">
        <v>6.85</v>
      </c>
      <c r="H35" s="237" t="s">
        <v>455</v>
      </c>
      <c r="I35" s="204"/>
      <c r="J35" s="204"/>
    </row>
    <row r="36" spans="2:10" s="264" customFormat="1" x14ac:dyDescent="0.25">
      <c r="B36" s="428" t="s">
        <v>583</v>
      </c>
      <c r="C36" s="242" t="s">
        <v>237</v>
      </c>
      <c r="D36" s="21">
        <v>750</v>
      </c>
      <c r="E36" s="244">
        <v>7767.5</v>
      </c>
      <c r="F36" s="245">
        <v>0.83</v>
      </c>
      <c r="G36" s="245">
        <v>6.9349999999999996</v>
      </c>
      <c r="H36" s="237" t="s">
        <v>584</v>
      </c>
      <c r="I36" s="204"/>
      <c r="J36" s="204"/>
    </row>
    <row r="37" spans="2:10" s="264" customFormat="1" x14ac:dyDescent="0.25">
      <c r="B37" s="428" t="s">
        <v>585</v>
      </c>
      <c r="C37" s="242" t="s">
        <v>30</v>
      </c>
      <c r="D37" s="21">
        <v>600</v>
      </c>
      <c r="E37" s="244">
        <v>6660.12</v>
      </c>
      <c r="F37" s="245">
        <v>0.71</v>
      </c>
      <c r="G37" s="245">
        <v>6.85</v>
      </c>
      <c r="H37" s="237" t="s">
        <v>586</v>
      </c>
      <c r="I37" s="204"/>
      <c r="J37" s="204"/>
    </row>
    <row r="38" spans="2:10" s="264" customFormat="1" x14ac:dyDescent="0.25">
      <c r="B38" s="428" t="s">
        <v>587</v>
      </c>
      <c r="C38" s="242" t="s">
        <v>15</v>
      </c>
      <c r="D38" s="21">
        <v>600</v>
      </c>
      <c r="E38" s="244">
        <v>6499.4</v>
      </c>
      <c r="F38" s="245">
        <v>0.69</v>
      </c>
      <c r="G38" s="245">
        <v>7.0900000000000007</v>
      </c>
      <c r="H38" s="237" t="s">
        <v>588</v>
      </c>
      <c r="I38" s="204"/>
      <c r="J38" s="204"/>
    </row>
    <row r="39" spans="2:10" s="264" customFormat="1" x14ac:dyDescent="0.25">
      <c r="B39" s="428" t="s">
        <v>589</v>
      </c>
      <c r="C39" s="242" t="s">
        <v>15</v>
      </c>
      <c r="D39" s="21">
        <v>575</v>
      </c>
      <c r="E39" s="244">
        <v>6436.62</v>
      </c>
      <c r="F39" s="245">
        <v>0.68</v>
      </c>
      <c r="G39" s="245">
        <v>6.7818999999999994</v>
      </c>
      <c r="H39" s="237" t="s">
        <v>590</v>
      </c>
      <c r="I39" s="204"/>
      <c r="J39" s="204"/>
    </row>
    <row r="40" spans="2:10" s="264" customFormat="1" x14ac:dyDescent="0.25">
      <c r="B40" s="428" t="s">
        <v>591</v>
      </c>
      <c r="C40" s="242" t="s">
        <v>15</v>
      </c>
      <c r="D40" s="21">
        <v>548</v>
      </c>
      <c r="E40" s="244">
        <v>6044.89</v>
      </c>
      <c r="F40" s="245">
        <v>0.64</v>
      </c>
      <c r="G40" s="245">
        <v>6.85</v>
      </c>
      <c r="H40" s="237" t="s">
        <v>592</v>
      </c>
      <c r="I40" s="204"/>
      <c r="J40" s="204"/>
    </row>
    <row r="41" spans="2:10" s="264" customFormat="1" x14ac:dyDescent="0.25">
      <c r="B41" s="428" t="s">
        <v>593</v>
      </c>
      <c r="C41" s="242" t="s">
        <v>15</v>
      </c>
      <c r="D41" s="21">
        <v>500</v>
      </c>
      <c r="E41" s="244">
        <v>5559.83</v>
      </c>
      <c r="F41" s="245">
        <v>0.59</v>
      </c>
      <c r="G41" s="245">
        <v>6.8650000000000002</v>
      </c>
      <c r="H41" s="237" t="s">
        <v>594</v>
      </c>
      <c r="I41" s="204"/>
      <c r="J41" s="204"/>
    </row>
    <row r="42" spans="2:10" s="264" customFormat="1" x14ac:dyDescent="0.25">
      <c r="B42" s="428" t="s">
        <v>597</v>
      </c>
      <c r="C42" s="242" t="s">
        <v>15</v>
      </c>
      <c r="D42" s="21">
        <v>500</v>
      </c>
      <c r="E42" s="244">
        <v>5518.51</v>
      </c>
      <c r="F42" s="245">
        <v>0.59</v>
      </c>
      <c r="G42" s="245">
        <v>6.8849999999999998</v>
      </c>
      <c r="H42" s="237" t="s">
        <v>598</v>
      </c>
      <c r="I42" s="204"/>
      <c r="J42" s="204"/>
    </row>
    <row r="43" spans="2:10" s="264" customFormat="1" x14ac:dyDescent="0.25">
      <c r="B43" s="428" t="s">
        <v>595</v>
      </c>
      <c r="C43" s="242" t="s">
        <v>30</v>
      </c>
      <c r="D43" s="21">
        <v>500</v>
      </c>
      <c r="E43" s="244">
        <v>5583.68</v>
      </c>
      <c r="F43" s="245">
        <v>0.59</v>
      </c>
      <c r="G43" s="245">
        <v>6.7700000000000014</v>
      </c>
      <c r="H43" s="237" t="s">
        <v>596</v>
      </c>
      <c r="I43" s="204"/>
      <c r="J43" s="204"/>
    </row>
    <row r="44" spans="2:10" s="264" customFormat="1" x14ac:dyDescent="0.25">
      <c r="B44" s="428" t="s">
        <v>599</v>
      </c>
      <c r="C44" s="242" t="s">
        <v>600</v>
      </c>
      <c r="D44" s="21">
        <v>450</v>
      </c>
      <c r="E44" s="244">
        <v>5391.23</v>
      </c>
      <c r="F44" s="245">
        <v>0.56999999999999995</v>
      </c>
      <c r="G44" s="245">
        <v>6.94</v>
      </c>
      <c r="H44" s="237" t="s">
        <v>601</v>
      </c>
      <c r="I44" s="204"/>
      <c r="J44" s="204"/>
    </row>
    <row r="45" spans="2:10" s="264" customFormat="1" x14ac:dyDescent="0.25">
      <c r="B45" s="428" t="s">
        <v>602</v>
      </c>
      <c r="C45" s="242" t="s">
        <v>15</v>
      </c>
      <c r="D45" s="21">
        <v>500</v>
      </c>
      <c r="E45" s="244">
        <v>5388.64</v>
      </c>
      <c r="F45" s="245">
        <v>0.56999999999999995</v>
      </c>
      <c r="G45" s="245">
        <v>6.7700000000000014</v>
      </c>
      <c r="H45" s="237" t="s">
        <v>603</v>
      </c>
      <c r="I45" s="204"/>
      <c r="J45" s="204"/>
    </row>
    <row r="46" spans="2:10" s="264" customFormat="1" x14ac:dyDescent="0.25">
      <c r="B46" s="428" t="s">
        <v>604</v>
      </c>
      <c r="C46" s="242" t="s">
        <v>30</v>
      </c>
      <c r="D46" s="21">
        <v>500</v>
      </c>
      <c r="E46" s="244">
        <v>5100.2299999999996</v>
      </c>
      <c r="F46" s="245">
        <v>0.54</v>
      </c>
      <c r="G46" s="245">
        <v>6.9596999999999989</v>
      </c>
      <c r="H46" s="237" t="s">
        <v>605</v>
      </c>
      <c r="I46" s="204"/>
      <c r="J46" s="204"/>
    </row>
    <row r="47" spans="2:10" s="264" customFormat="1" x14ac:dyDescent="0.25">
      <c r="B47" s="428" t="s">
        <v>606</v>
      </c>
      <c r="C47" s="242" t="s">
        <v>66</v>
      </c>
      <c r="D47" s="21">
        <v>500</v>
      </c>
      <c r="E47" s="244">
        <v>4952.71</v>
      </c>
      <c r="F47" s="245">
        <v>0.53</v>
      </c>
      <c r="G47" s="245">
        <v>6.934899999999999</v>
      </c>
      <c r="H47" s="237" t="s">
        <v>607</v>
      </c>
      <c r="I47" s="204"/>
      <c r="J47" s="204"/>
    </row>
    <row r="48" spans="2:10" s="264" customFormat="1" x14ac:dyDescent="0.25">
      <c r="B48" s="428" t="s">
        <v>608</v>
      </c>
      <c r="C48" s="242" t="s">
        <v>15</v>
      </c>
      <c r="D48" s="21">
        <v>400</v>
      </c>
      <c r="E48" s="244">
        <v>4374.16</v>
      </c>
      <c r="F48" s="245">
        <v>0.47</v>
      </c>
      <c r="G48" s="245">
        <v>6.32</v>
      </c>
      <c r="H48" s="237" t="s">
        <v>609</v>
      </c>
      <c r="I48" s="204"/>
      <c r="J48" s="204"/>
    </row>
    <row r="49" spans="2:18" s="264" customFormat="1" x14ac:dyDescent="0.25">
      <c r="B49" s="428" t="s">
        <v>610</v>
      </c>
      <c r="C49" s="242" t="s">
        <v>15</v>
      </c>
      <c r="D49" s="21">
        <v>350</v>
      </c>
      <c r="E49" s="244">
        <v>3832.73</v>
      </c>
      <c r="F49" s="245">
        <v>0.41</v>
      </c>
      <c r="G49" s="245">
        <v>6.8623999999999992</v>
      </c>
      <c r="H49" s="237" t="s">
        <v>611</v>
      </c>
      <c r="I49" s="204"/>
      <c r="J49" s="204"/>
    </row>
    <row r="50" spans="2:18" s="264" customFormat="1" x14ac:dyDescent="0.25">
      <c r="B50" s="428" t="s">
        <v>612</v>
      </c>
      <c r="C50" s="242" t="s">
        <v>15</v>
      </c>
      <c r="D50" s="21">
        <v>350</v>
      </c>
      <c r="E50" s="244">
        <v>3838.4</v>
      </c>
      <c r="F50" s="245">
        <v>0.41</v>
      </c>
      <c r="G50" s="245">
        <v>6.8650000000000002</v>
      </c>
      <c r="H50" s="237" t="s">
        <v>613</v>
      </c>
      <c r="I50" s="204"/>
      <c r="J50" s="204"/>
    </row>
    <row r="51" spans="2:18" s="264" customFormat="1" x14ac:dyDescent="0.25">
      <c r="B51" s="428" t="s">
        <v>614</v>
      </c>
      <c r="C51" s="242" t="s">
        <v>15</v>
      </c>
      <c r="D51" s="21">
        <v>300</v>
      </c>
      <c r="E51" s="244">
        <v>3342.38</v>
      </c>
      <c r="F51" s="245">
        <v>0.36</v>
      </c>
      <c r="G51" s="245">
        <v>6.7447999999999997</v>
      </c>
      <c r="H51" s="237" t="s">
        <v>615</v>
      </c>
      <c r="I51" s="204"/>
      <c r="J51" s="204"/>
    </row>
    <row r="52" spans="2:18" s="264" customFormat="1" x14ac:dyDescent="0.25">
      <c r="B52" s="428" t="s">
        <v>616</v>
      </c>
      <c r="C52" s="242" t="s">
        <v>15</v>
      </c>
      <c r="D52" s="21">
        <v>270</v>
      </c>
      <c r="E52" s="244">
        <v>3010.37</v>
      </c>
      <c r="F52" s="245">
        <v>0.32</v>
      </c>
      <c r="G52" s="245">
        <v>6.3666999999999998</v>
      </c>
      <c r="H52" s="237" t="s">
        <v>617</v>
      </c>
      <c r="I52" s="204"/>
      <c r="J52" s="204"/>
    </row>
    <row r="53" spans="2:18" s="264" customFormat="1" x14ac:dyDescent="0.25">
      <c r="B53" s="428" t="s">
        <v>618</v>
      </c>
      <c r="C53" s="242" t="s">
        <v>237</v>
      </c>
      <c r="D53" s="21">
        <v>250</v>
      </c>
      <c r="E53" s="244">
        <v>2816.51</v>
      </c>
      <c r="F53" s="245">
        <v>0.3</v>
      </c>
      <c r="G53" s="245">
        <v>6.8150000000000004</v>
      </c>
      <c r="H53" s="237" t="s">
        <v>619</v>
      </c>
      <c r="I53" s="204"/>
      <c r="J53" s="204"/>
    </row>
    <row r="54" spans="2:18" s="264" customFormat="1" x14ac:dyDescent="0.25">
      <c r="B54" s="428" t="s">
        <v>29</v>
      </c>
      <c r="C54" s="242" t="s">
        <v>30</v>
      </c>
      <c r="D54" s="21">
        <v>250</v>
      </c>
      <c r="E54" s="244">
        <v>2777.45</v>
      </c>
      <c r="F54" s="245">
        <v>0.3</v>
      </c>
      <c r="G54" s="245">
        <v>6.3</v>
      </c>
      <c r="H54" s="237" t="s">
        <v>31</v>
      </c>
      <c r="I54" s="204"/>
      <c r="J54" s="204"/>
    </row>
    <row r="55" spans="2:18" s="264" customFormat="1" x14ac:dyDescent="0.25">
      <c r="B55" s="428" t="s">
        <v>27</v>
      </c>
      <c r="C55" s="242" t="s">
        <v>15</v>
      </c>
      <c r="D55" s="21">
        <v>250</v>
      </c>
      <c r="E55" s="244">
        <v>2793.36</v>
      </c>
      <c r="F55" s="245">
        <v>0.3</v>
      </c>
      <c r="G55" s="245">
        <v>6.3</v>
      </c>
      <c r="H55" s="237" t="s">
        <v>28</v>
      </c>
      <c r="I55" s="204"/>
      <c r="J55" s="204"/>
    </row>
    <row r="56" spans="2:18" s="264" customFormat="1" x14ac:dyDescent="0.25">
      <c r="B56" s="428" t="s">
        <v>620</v>
      </c>
      <c r="C56" s="242" t="s">
        <v>15</v>
      </c>
      <c r="D56" s="21">
        <v>250</v>
      </c>
      <c r="E56" s="244">
        <v>2538.33</v>
      </c>
      <c r="F56" s="245">
        <v>0.27</v>
      </c>
      <c r="G56" s="245">
        <v>7.1449999999999996</v>
      </c>
      <c r="H56" s="237" t="s">
        <v>621</v>
      </c>
      <c r="I56" s="204"/>
      <c r="J56" s="204"/>
    </row>
    <row r="57" spans="2:18" s="264" customFormat="1" x14ac:dyDescent="0.25">
      <c r="B57" s="428" t="s">
        <v>624</v>
      </c>
      <c r="C57" s="242" t="s">
        <v>15</v>
      </c>
      <c r="D57" s="21">
        <v>200</v>
      </c>
      <c r="E57" s="244">
        <v>2247.42</v>
      </c>
      <c r="F57" s="245">
        <v>0.24</v>
      </c>
      <c r="G57" s="245">
        <v>6.85</v>
      </c>
      <c r="H57" s="237" t="s">
        <v>625</v>
      </c>
      <c r="I57" s="204"/>
      <c r="J57" s="204"/>
    </row>
    <row r="58" spans="2:18" s="264" customFormat="1" x14ac:dyDescent="0.25">
      <c r="B58" s="428" t="s">
        <v>626</v>
      </c>
      <c r="C58" s="242" t="s">
        <v>15</v>
      </c>
      <c r="D58" s="21">
        <v>203</v>
      </c>
      <c r="E58" s="244">
        <v>2263.89</v>
      </c>
      <c r="F58" s="245">
        <v>0.24</v>
      </c>
      <c r="G58" s="245">
        <v>6.7556999999999992</v>
      </c>
      <c r="H58" s="237" t="s">
        <v>627</v>
      </c>
      <c r="I58" s="204"/>
      <c r="J58" s="204"/>
    </row>
    <row r="59" spans="2:18" s="264" customFormat="1" x14ac:dyDescent="0.25">
      <c r="B59" s="428" t="s">
        <v>622</v>
      </c>
      <c r="C59" s="242" t="s">
        <v>30</v>
      </c>
      <c r="D59" s="21">
        <v>200</v>
      </c>
      <c r="E59" s="244">
        <v>2207.9899999999998</v>
      </c>
      <c r="F59" s="245">
        <v>0.23</v>
      </c>
      <c r="G59" s="245">
        <v>6.8600000000000012</v>
      </c>
      <c r="H59" s="237" t="s">
        <v>623</v>
      </c>
      <c r="I59" s="204"/>
      <c r="J59" s="204"/>
    </row>
    <row r="60" spans="2:18" s="264" customFormat="1" x14ac:dyDescent="0.25">
      <c r="B60" s="428" t="s">
        <v>628</v>
      </c>
      <c r="C60" s="242" t="s">
        <v>15</v>
      </c>
      <c r="D60" s="21">
        <v>180</v>
      </c>
      <c r="E60" s="244">
        <v>2019.18</v>
      </c>
      <c r="F60" s="245">
        <v>0.21</v>
      </c>
      <c r="G60" s="245">
        <v>6.3875000000000002</v>
      </c>
      <c r="H60" s="237" t="s">
        <v>629</v>
      </c>
      <c r="I60" s="204"/>
      <c r="J60" s="204"/>
    </row>
    <row r="61" spans="2:18" s="264" customFormat="1" x14ac:dyDescent="0.25">
      <c r="B61" s="428" t="s">
        <v>630</v>
      </c>
      <c r="C61" s="242" t="s">
        <v>15</v>
      </c>
      <c r="D61" s="21">
        <v>150</v>
      </c>
      <c r="E61" s="244">
        <v>1630.49</v>
      </c>
      <c r="F61" s="245">
        <v>0.17</v>
      </c>
      <c r="G61" s="245">
        <v>6.8299000000000003</v>
      </c>
      <c r="H61" s="237" t="s">
        <v>631</v>
      </c>
      <c r="I61" s="204"/>
      <c r="J61" s="204"/>
    </row>
    <row r="62" spans="2:18" s="264" customFormat="1" x14ac:dyDescent="0.25">
      <c r="B62" s="428" t="s">
        <v>634</v>
      </c>
      <c r="C62" s="242" t="s">
        <v>600</v>
      </c>
      <c r="D62" s="21">
        <v>150</v>
      </c>
      <c r="E62" s="244">
        <v>1585.26</v>
      </c>
      <c r="F62" s="251">
        <v>0.17</v>
      </c>
      <c r="G62" s="245">
        <v>6.9449999999999994</v>
      </c>
      <c r="H62" s="237" t="s">
        <v>635</v>
      </c>
      <c r="I62" s="204"/>
      <c r="J62" s="2"/>
      <c r="K62" s="2"/>
      <c r="L62" s="205"/>
      <c r="M62" s="450"/>
      <c r="N62" s="205"/>
      <c r="O62" s="205"/>
      <c r="P62" s="205"/>
      <c r="Q62" s="205"/>
      <c r="R62" s="205"/>
    </row>
    <row r="63" spans="2:18" s="264" customFormat="1" x14ac:dyDescent="0.25">
      <c r="B63" s="428" t="s">
        <v>632</v>
      </c>
      <c r="C63" s="242" t="s">
        <v>15</v>
      </c>
      <c r="D63" s="21">
        <v>500</v>
      </c>
      <c r="E63" s="244">
        <v>1601.15</v>
      </c>
      <c r="F63" s="251">
        <v>0.17</v>
      </c>
      <c r="G63" s="245">
        <v>6.7700000000000014</v>
      </c>
      <c r="H63" s="237" t="s">
        <v>633</v>
      </c>
      <c r="I63" s="204"/>
      <c r="J63" s="61"/>
      <c r="K63" s="56"/>
      <c r="L63" s="205"/>
      <c r="M63" s="450"/>
      <c r="N63" s="205"/>
      <c r="O63" s="205"/>
      <c r="P63" s="205"/>
      <c r="Q63" s="205"/>
      <c r="R63" s="205"/>
    </row>
    <row r="64" spans="2:18" s="264" customFormat="1" x14ac:dyDescent="0.25">
      <c r="B64" s="428" t="s">
        <v>636</v>
      </c>
      <c r="C64" s="242" t="s">
        <v>30</v>
      </c>
      <c r="D64" s="21">
        <v>1000</v>
      </c>
      <c r="E64" s="244">
        <v>1144.9100000000001</v>
      </c>
      <c r="F64" s="251">
        <v>0.12</v>
      </c>
      <c r="G64" s="245">
        <v>6.6798999999999999</v>
      </c>
      <c r="H64" s="237" t="s">
        <v>637</v>
      </c>
      <c r="I64" s="204"/>
      <c r="J64" s="61"/>
      <c r="K64" s="56"/>
      <c r="L64" s="205"/>
      <c r="M64" s="450"/>
      <c r="N64" s="205"/>
      <c r="O64" s="205"/>
      <c r="P64" s="205"/>
      <c r="Q64" s="205"/>
      <c r="R64" s="205"/>
    </row>
    <row r="65" spans="1:19" s="264" customFormat="1" x14ac:dyDescent="0.25">
      <c r="B65" s="428" t="s">
        <v>638</v>
      </c>
      <c r="C65" s="242" t="s">
        <v>15</v>
      </c>
      <c r="D65" s="21">
        <v>100</v>
      </c>
      <c r="E65" s="244">
        <v>1111.83</v>
      </c>
      <c r="F65" s="251">
        <v>0.12</v>
      </c>
      <c r="G65" s="245">
        <v>6.6816000000000004</v>
      </c>
      <c r="H65" s="237" t="s">
        <v>639</v>
      </c>
      <c r="I65" s="204"/>
      <c r="J65" s="61"/>
      <c r="K65" s="56"/>
      <c r="L65" s="205"/>
      <c r="M65" s="450"/>
      <c r="N65" s="205"/>
      <c r="O65" s="205"/>
      <c r="P65" s="205"/>
      <c r="Q65" s="205"/>
      <c r="R65" s="205"/>
    </row>
    <row r="66" spans="1:19" s="264" customFormat="1" x14ac:dyDescent="0.25">
      <c r="B66" s="428" t="s">
        <v>640</v>
      </c>
      <c r="C66" s="242" t="s">
        <v>15</v>
      </c>
      <c r="D66" s="21">
        <v>100</v>
      </c>
      <c r="E66" s="244">
        <v>1114.74</v>
      </c>
      <c r="F66" s="251">
        <v>0.12</v>
      </c>
      <c r="G66" s="245">
        <v>6.8075999999999999</v>
      </c>
      <c r="H66" s="237" t="s">
        <v>641</v>
      </c>
      <c r="I66" s="204"/>
      <c r="J66" s="61"/>
      <c r="K66" s="56"/>
      <c r="L66" s="205"/>
      <c r="M66" s="450"/>
      <c r="N66" s="205"/>
      <c r="O66" s="205"/>
      <c r="P66" s="205"/>
      <c r="Q66" s="205"/>
      <c r="R66" s="205"/>
    </row>
    <row r="67" spans="1:19" s="264" customFormat="1" x14ac:dyDescent="0.25">
      <c r="B67" s="428" t="s">
        <v>642</v>
      </c>
      <c r="C67" s="242" t="s">
        <v>15</v>
      </c>
      <c r="D67" s="21">
        <v>100</v>
      </c>
      <c r="E67" s="244">
        <v>1154.3699999999999</v>
      </c>
      <c r="F67" s="251">
        <v>0.12</v>
      </c>
      <c r="G67" s="245">
        <v>6.7700000000000014</v>
      </c>
      <c r="H67" s="237" t="s">
        <v>643</v>
      </c>
      <c r="I67" s="204"/>
      <c r="J67" s="451"/>
      <c r="K67" s="452"/>
      <c r="L67" s="205"/>
      <c r="M67" s="450"/>
      <c r="N67" s="205"/>
      <c r="O67" s="205"/>
      <c r="P67" s="205"/>
      <c r="Q67" s="205"/>
      <c r="R67" s="205"/>
    </row>
    <row r="68" spans="1:19" s="264" customFormat="1" x14ac:dyDescent="0.25">
      <c r="B68" s="428" t="s">
        <v>644</v>
      </c>
      <c r="C68" s="242" t="s">
        <v>15</v>
      </c>
      <c r="D68" s="21">
        <v>79</v>
      </c>
      <c r="E68" s="244">
        <v>888</v>
      </c>
      <c r="F68" s="251">
        <v>0.09</v>
      </c>
      <c r="G68" s="245">
        <v>7.0500000000000007</v>
      </c>
      <c r="H68" s="237" t="s">
        <v>645</v>
      </c>
      <c r="I68" s="204"/>
      <c r="J68" s="451"/>
      <c r="K68" s="452"/>
      <c r="L68" s="205"/>
      <c r="M68" s="450"/>
      <c r="N68" s="205"/>
      <c r="O68" s="205"/>
      <c r="P68" s="205"/>
      <c r="Q68" s="205"/>
      <c r="R68" s="205"/>
    </row>
    <row r="69" spans="1:19" s="264" customFormat="1" x14ac:dyDescent="0.25">
      <c r="B69" s="428" t="s">
        <v>646</v>
      </c>
      <c r="C69" s="242" t="s">
        <v>15</v>
      </c>
      <c r="D69" s="21">
        <v>70</v>
      </c>
      <c r="E69" s="244">
        <v>795.25</v>
      </c>
      <c r="F69" s="251">
        <v>0.08</v>
      </c>
      <c r="G69" s="245">
        <v>7.0500000000000007</v>
      </c>
      <c r="H69" s="237" t="s">
        <v>647</v>
      </c>
      <c r="I69" s="204"/>
      <c r="J69" s="451"/>
      <c r="K69" s="452"/>
      <c r="L69" s="205"/>
      <c r="M69" s="450"/>
      <c r="N69" s="205"/>
      <c r="O69" s="205"/>
      <c r="P69" s="205"/>
      <c r="Q69" s="205"/>
      <c r="R69" s="205"/>
    </row>
    <row r="70" spans="1:19" s="264" customFormat="1" x14ac:dyDescent="0.25">
      <c r="B70" s="428" t="s">
        <v>648</v>
      </c>
      <c r="C70" s="242" t="s">
        <v>15</v>
      </c>
      <c r="D70" s="21">
        <v>50</v>
      </c>
      <c r="E70" s="244">
        <v>575.17999999999995</v>
      </c>
      <c r="F70" s="251">
        <v>0.06</v>
      </c>
      <c r="G70" s="245">
        <v>6.7797000000000001</v>
      </c>
      <c r="H70" s="237" t="s">
        <v>649</v>
      </c>
      <c r="I70" s="204"/>
      <c r="J70" s="451"/>
      <c r="K70" s="452"/>
      <c r="L70" s="205"/>
      <c r="M70" s="450"/>
      <c r="N70" s="205"/>
      <c r="O70" s="205"/>
      <c r="P70" s="205"/>
      <c r="Q70" s="205"/>
      <c r="R70" s="205"/>
    </row>
    <row r="71" spans="1:19" s="264" customFormat="1" x14ac:dyDescent="0.25">
      <c r="B71" s="428" t="s">
        <v>656</v>
      </c>
      <c r="C71" s="242" t="s">
        <v>15</v>
      </c>
      <c r="D71" s="21">
        <v>48</v>
      </c>
      <c r="E71" s="244">
        <v>528.71</v>
      </c>
      <c r="F71" s="251">
        <v>0.06</v>
      </c>
      <c r="G71" s="245">
        <v>6.85</v>
      </c>
      <c r="H71" s="237" t="s">
        <v>657</v>
      </c>
      <c r="I71" s="204"/>
      <c r="J71" s="451"/>
      <c r="K71" s="452"/>
      <c r="L71" s="205"/>
      <c r="M71" s="450"/>
      <c r="N71" s="205"/>
      <c r="O71" s="205"/>
      <c r="P71" s="205"/>
      <c r="Q71" s="205"/>
      <c r="R71" s="205"/>
    </row>
    <row r="72" spans="1:19" s="264" customFormat="1" x14ac:dyDescent="0.25">
      <c r="B72" s="428" t="s">
        <v>650</v>
      </c>
      <c r="C72" s="242" t="s">
        <v>15</v>
      </c>
      <c r="D72" s="21">
        <v>50</v>
      </c>
      <c r="E72" s="244">
        <v>576.72</v>
      </c>
      <c r="F72" s="251">
        <v>0.06</v>
      </c>
      <c r="G72" s="245">
        <v>6.5947999999999993</v>
      </c>
      <c r="H72" s="237" t="s">
        <v>651</v>
      </c>
      <c r="I72" s="204"/>
      <c r="J72" s="451"/>
      <c r="K72" s="452"/>
      <c r="L72" s="205"/>
      <c r="M72" s="450"/>
      <c r="N72" s="205"/>
      <c r="O72" s="205"/>
      <c r="P72" s="205"/>
      <c r="Q72" s="205"/>
      <c r="R72" s="205"/>
    </row>
    <row r="73" spans="1:19" s="264" customFormat="1" x14ac:dyDescent="0.25">
      <c r="B73" s="428" t="s">
        <v>652</v>
      </c>
      <c r="C73" s="242" t="s">
        <v>15</v>
      </c>
      <c r="D73" s="21">
        <v>50</v>
      </c>
      <c r="E73" s="244">
        <v>578.29999999999995</v>
      </c>
      <c r="F73" s="251">
        <v>0.06</v>
      </c>
      <c r="G73" s="245">
        <v>6.6700000000000008</v>
      </c>
      <c r="H73" s="237" t="s">
        <v>653</v>
      </c>
      <c r="I73" s="204"/>
      <c r="J73" s="451"/>
      <c r="K73" s="452"/>
      <c r="L73" s="205"/>
      <c r="M73" s="450"/>
      <c r="N73" s="205"/>
      <c r="O73" s="205"/>
      <c r="P73" s="205"/>
      <c r="Q73" s="205"/>
      <c r="R73" s="205"/>
    </row>
    <row r="74" spans="1:19" s="264" customFormat="1" x14ac:dyDescent="0.25">
      <c r="B74" s="428" t="s">
        <v>654</v>
      </c>
      <c r="C74" s="242" t="s">
        <v>15</v>
      </c>
      <c r="D74" s="21">
        <v>50</v>
      </c>
      <c r="E74" s="244">
        <v>553.37</v>
      </c>
      <c r="F74" s="251">
        <v>0.06</v>
      </c>
      <c r="G74" s="245">
        <v>6.7549000000000001</v>
      </c>
      <c r="H74" s="237" t="s">
        <v>655</v>
      </c>
      <c r="I74" s="204"/>
      <c r="J74" s="451"/>
      <c r="K74" s="452"/>
      <c r="L74" s="205"/>
      <c r="M74" s="450"/>
      <c r="N74" s="205"/>
      <c r="O74" s="205"/>
      <c r="P74" s="205"/>
      <c r="Q74" s="205"/>
      <c r="R74" s="205"/>
    </row>
    <row r="75" spans="1:19" x14ac:dyDescent="0.25">
      <c r="A75" s="264"/>
      <c r="B75" s="230" t="s">
        <v>79</v>
      </c>
      <c r="C75" s="242"/>
      <c r="D75" s="21"/>
      <c r="E75" s="232">
        <f>SUM(E11:E74)</f>
        <v>629475.57999999996</v>
      </c>
      <c r="F75" s="233">
        <f>SUM(F11:F74)</f>
        <v>66.90000000000002</v>
      </c>
      <c r="G75" s="234"/>
      <c r="H75" s="237"/>
      <c r="J75" s="204"/>
      <c r="S75" s="264"/>
    </row>
    <row r="76" spans="1:19" x14ac:dyDescent="0.25">
      <c r="A76" s="264"/>
      <c r="B76" s="230" t="s">
        <v>81</v>
      </c>
      <c r="C76" s="242"/>
      <c r="D76" s="21"/>
      <c r="E76" s="241"/>
      <c r="F76" s="234"/>
      <c r="G76" s="234"/>
      <c r="H76" s="237"/>
      <c r="J76" s="204"/>
      <c r="S76" s="264"/>
    </row>
    <row r="77" spans="1:19" x14ac:dyDescent="0.25">
      <c r="A77" s="264"/>
      <c r="B77" s="242" t="s">
        <v>95</v>
      </c>
      <c r="C77" s="242" t="s">
        <v>90</v>
      </c>
      <c r="D77" s="21">
        <v>82500000</v>
      </c>
      <c r="E77" s="244">
        <v>85886.85</v>
      </c>
      <c r="F77" s="245">
        <v>9.1300000000000008</v>
      </c>
      <c r="G77" s="245">
        <v>6.3061999999999996</v>
      </c>
      <c r="H77" s="237" t="s">
        <v>96</v>
      </c>
      <c r="J77" s="204"/>
      <c r="S77" s="264"/>
    </row>
    <row r="78" spans="1:19" x14ac:dyDescent="0.25">
      <c r="A78" s="264"/>
      <c r="B78" s="242" t="s">
        <v>280</v>
      </c>
      <c r="C78" s="242" t="s">
        <v>90</v>
      </c>
      <c r="D78" s="21">
        <v>79400000</v>
      </c>
      <c r="E78" s="244">
        <v>82859.289999999994</v>
      </c>
      <c r="F78" s="245">
        <v>8.81</v>
      </c>
      <c r="G78" s="245">
        <v>6.4807999999999995</v>
      </c>
      <c r="H78" s="237" t="s">
        <v>281</v>
      </c>
      <c r="J78" s="204"/>
      <c r="S78" s="264"/>
    </row>
    <row r="79" spans="1:19" x14ac:dyDescent="0.25">
      <c r="A79" s="264"/>
      <c r="B79" s="242" t="s">
        <v>278</v>
      </c>
      <c r="C79" s="242" t="s">
        <v>90</v>
      </c>
      <c r="D79" s="21">
        <v>77500000</v>
      </c>
      <c r="E79" s="244">
        <v>80897.7</v>
      </c>
      <c r="F79" s="245">
        <v>8.6</v>
      </c>
      <c r="G79" s="245">
        <v>6.6270999999999995</v>
      </c>
      <c r="H79" s="237" t="s">
        <v>279</v>
      </c>
      <c r="J79" s="204"/>
      <c r="S79" s="264"/>
    </row>
    <row r="80" spans="1:19" x14ac:dyDescent="0.25">
      <c r="A80" s="264"/>
      <c r="B80" s="242" t="s">
        <v>658</v>
      </c>
      <c r="C80" s="242" t="s">
        <v>90</v>
      </c>
      <c r="D80" s="21">
        <v>5000000</v>
      </c>
      <c r="E80" s="244">
        <v>5030.6000000000004</v>
      </c>
      <c r="F80" s="245">
        <v>0.53</v>
      </c>
      <c r="G80" s="245">
        <v>6.7949999999999999</v>
      </c>
      <c r="H80" s="237" t="s">
        <v>659</v>
      </c>
      <c r="J80" s="204"/>
      <c r="S80" s="264"/>
    </row>
    <row r="81" spans="1:19" x14ac:dyDescent="0.25">
      <c r="A81" s="264"/>
      <c r="B81" s="230" t="s">
        <v>79</v>
      </c>
      <c r="C81" s="242"/>
      <c r="D81" s="21"/>
      <c r="E81" s="233">
        <f>SUM(E77:E80)</f>
        <v>254674.44000000003</v>
      </c>
      <c r="F81" s="233">
        <f>SUM(F77:F80)</f>
        <v>27.07</v>
      </c>
      <c r="G81" s="234"/>
      <c r="H81" s="237"/>
      <c r="J81" s="204"/>
      <c r="S81" s="264"/>
    </row>
    <row r="82" spans="1:19" s="264" customFormat="1" x14ac:dyDescent="0.25">
      <c r="B82" s="230" t="s">
        <v>100</v>
      </c>
      <c r="C82" s="230"/>
      <c r="D82" s="22"/>
      <c r="E82" s="241"/>
      <c r="F82" s="234"/>
      <c r="G82" s="234"/>
      <c r="H82" s="224"/>
      <c r="I82" s="204"/>
      <c r="J82" s="204"/>
    </row>
    <row r="83" spans="1:19" s="264" customFormat="1" x14ac:dyDescent="0.25">
      <c r="B83" s="230" t="s">
        <v>101</v>
      </c>
      <c r="C83" s="242"/>
      <c r="D83" s="21"/>
      <c r="E83" s="244">
        <v>56291.05</v>
      </c>
      <c r="F83" s="255">
        <v>5.98</v>
      </c>
      <c r="G83" s="245"/>
      <c r="H83" s="224"/>
      <c r="I83" s="204"/>
      <c r="J83" s="204"/>
    </row>
    <row r="84" spans="1:19" s="264" customFormat="1" x14ac:dyDescent="0.25">
      <c r="B84" s="230" t="s">
        <v>102</v>
      </c>
      <c r="C84" s="242"/>
      <c r="D84" s="21"/>
      <c r="E84" s="244">
        <v>130.13</v>
      </c>
      <c r="F84" s="255">
        <v>0.05</v>
      </c>
      <c r="G84" s="245"/>
      <c r="H84" s="224"/>
      <c r="I84" s="115"/>
      <c r="J84" s="204"/>
    </row>
    <row r="85" spans="1:19" s="264" customFormat="1" x14ac:dyDescent="0.25">
      <c r="B85" s="258" t="s">
        <v>103</v>
      </c>
      <c r="C85" s="258"/>
      <c r="D85" s="273"/>
      <c r="E85" s="260">
        <f>(+E75++E83+E84)+E81</f>
        <v>940571.20000000007</v>
      </c>
      <c r="F85" s="261">
        <f>+F75+F81+F83+F84</f>
        <v>100.00000000000003</v>
      </c>
      <c r="G85" s="377"/>
      <c r="H85" s="274"/>
      <c r="I85" s="204"/>
      <c r="J85" s="204"/>
    </row>
    <row r="86" spans="1:19" s="264" customFormat="1" x14ac:dyDescent="0.25">
      <c r="B86" s="242" t="s">
        <v>210</v>
      </c>
      <c r="C86" s="275"/>
      <c r="D86" s="276"/>
      <c r="E86" s="277"/>
      <c r="F86" s="277"/>
      <c r="G86" s="277"/>
      <c r="H86" s="278"/>
      <c r="I86" s="204"/>
      <c r="J86" s="204"/>
    </row>
    <row r="87" spans="1:19" s="204" customFormat="1" x14ac:dyDescent="0.25">
      <c r="B87" s="510" t="s">
        <v>105</v>
      </c>
      <c r="C87" s="511"/>
      <c r="D87" s="511"/>
      <c r="E87" s="511"/>
      <c r="F87" s="511"/>
      <c r="G87" s="511"/>
      <c r="H87" s="512"/>
    </row>
    <row r="88" spans="1:19" s="204" customFormat="1" x14ac:dyDescent="0.25">
      <c r="B88" s="279" t="s">
        <v>106</v>
      </c>
      <c r="C88" s="280"/>
      <c r="D88" s="280"/>
      <c r="E88" s="280"/>
      <c r="F88" s="280"/>
      <c r="G88" s="280"/>
      <c r="H88" s="281"/>
    </row>
    <row r="89" spans="1:19" s="204" customFormat="1" x14ac:dyDescent="0.25">
      <c r="B89" s="265" t="s">
        <v>107</v>
      </c>
      <c r="C89" s="280"/>
      <c r="D89" s="280"/>
      <c r="E89" s="280"/>
      <c r="F89" s="280"/>
      <c r="G89" s="280"/>
      <c r="H89" s="281"/>
    </row>
    <row r="90" spans="1:19" s="204" customFormat="1" x14ac:dyDescent="0.25">
      <c r="B90" s="280"/>
      <c r="C90" s="280"/>
      <c r="D90" s="280"/>
      <c r="E90" s="280"/>
      <c r="F90" s="280"/>
      <c r="G90" s="280"/>
      <c r="H90" s="280"/>
    </row>
    <row r="91" spans="1:19" x14ac:dyDescent="0.25">
      <c r="J91" s="204"/>
    </row>
    <row r="92" spans="1:19" x14ac:dyDescent="0.25">
      <c r="J92" s="204"/>
    </row>
    <row r="93" spans="1:19" x14ac:dyDescent="0.25">
      <c r="J93" s="204"/>
    </row>
    <row r="94" spans="1:19" x14ac:dyDescent="0.25">
      <c r="J94" s="204"/>
    </row>
    <row r="95" spans="1:19" x14ac:dyDescent="0.25">
      <c r="J95" s="204"/>
    </row>
    <row r="96" spans="1:19" x14ac:dyDescent="0.25">
      <c r="J96" s="204"/>
    </row>
    <row r="97" spans="10:10" x14ac:dyDescent="0.25">
      <c r="J97" s="204"/>
    </row>
    <row r="98" spans="10:10" x14ac:dyDescent="0.25">
      <c r="J98" s="204"/>
    </row>
    <row r="99" spans="10:10" x14ac:dyDescent="0.25">
      <c r="J99" s="23"/>
    </row>
    <row r="100" spans="10:10" x14ac:dyDescent="0.25">
      <c r="J100" s="204"/>
    </row>
    <row r="101" spans="10:10" x14ac:dyDescent="0.25">
      <c r="J101" s="204"/>
    </row>
    <row r="102" spans="10:10" x14ac:dyDescent="0.25">
      <c r="J102" s="204"/>
    </row>
    <row r="103" spans="10:10" x14ac:dyDescent="0.25">
      <c r="J103" s="204"/>
    </row>
    <row r="104" spans="10:10" x14ac:dyDescent="0.25">
      <c r="J104" s="204"/>
    </row>
    <row r="105" spans="10:10" x14ac:dyDescent="0.25">
      <c r="J105" s="204"/>
    </row>
    <row r="106" spans="10:10" x14ac:dyDescent="0.25">
      <c r="J106" s="204"/>
    </row>
    <row r="107" spans="10:10" x14ac:dyDescent="0.25">
      <c r="J107" s="204"/>
    </row>
    <row r="108" spans="10:10" x14ac:dyDescent="0.25">
      <c r="J108" s="204"/>
    </row>
    <row r="109" spans="10:10" x14ac:dyDescent="0.25">
      <c r="J109" s="204"/>
    </row>
    <row r="110" spans="10:10" x14ac:dyDescent="0.25">
      <c r="J110" s="204"/>
    </row>
    <row r="111" spans="10:10" x14ac:dyDescent="0.25">
      <c r="J111" s="204"/>
    </row>
    <row r="112" spans="10:10" x14ac:dyDescent="0.25">
      <c r="J112" s="204"/>
    </row>
    <row r="113" spans="10:10" x14ac:dyDescent="0.25">
      <c r="J113" s="204"/>
    </row>
    <row r="114" spans="10:10" x14ac:dyDescent="0.25">
      <c r="J114" s="204"/>
    </row>
    <row r="115" spans="10:10" x14ac:dyDescent="0.25">
      <c r="J115" s="204"/>
    </row>
    <row r="116" spans="10:10" x14ac:dyDescent="0.25">
      <c r="J116" s="204"/>
    </row>
    <row r="117" spans="10:10" x14ac:dyDescent="0.25">
      <c r="J117" s="204"/>
    </row>
  </sheetData>
  <mergeCells count="3">
    <mergeCell ref="B1:H1"/>
    <mergeCell ref="B2:H2"/>
    <mergeCell ref="B87:H87"/>
  </mergeCells>
  <pageMargins left="0.7" right="0.7" top="0.75" bottom="0.75" header="0.3" footer="0.3"/>
  <pageSetup scale="4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showGridLines="0" view="pageBreakPreview" topLeftCell="B3" zoomScaleNormal="100" zoomScaleSheetLayoutView="100" workbookViewId="0">
      <selection activeCell="B5" sqref="B5"/>
    </sheetView>
  </sheetViews>
  <sheetFormatPr defaultRowHeight="15" x14ac:dyDescent="0.25"/>
  <cols>
    <col min="1" max="1" width="9.140625" style="204" hidden="1" customWidth="1"/>
    <col min="2" max="2" width="42.140625" style="19" customWidth="1"/>
    <col min="3" max="3" width="18.7109375" style="19" customWidth="1"/>
    <col min="4" max="4" width="17" style="19" customWidth="1"/>
    <col min="5" max="5" width="18.7109375" style="19" customWidth="1"/>
    <col min="6" max="6" width="10.7109375" style="19" customWidth="1"/>
    <col min="7" max="7" width="14.5703125" style="19" bestFit="1" customWidth="1"/>
    <col min="8" max="8" width="19.85546875" style="20" customWidth="1"/>
    <col min="9" max="9" width="15.140625" style="204" bestFit="1" customWidth="1"/>
    <col min="10" max="10" width="16.5703125" style="205" bestFit="1" customWidth="1"/>
    <col min="11" max="11" width="11.42578125" style="204" bestFit="1" customWidth="1"/>
    <col min="12" max="256" width="9.140625" style="204"/>
    <col min="257" max="257" width="0" style="204" hidden="1" customWidth="1"/>
    <col min="258" max="258" width="69.7109375" style="204" customWidth="1"/>
    <col min="259" max="259" width="18.7109375" style="204" customWidth="1"/>
    <col min="260" max="260" width="17" style="204" customWidth="1"/>
    <col min="261" max="261" width="18.7109375" style="204" customWidth="1"/>
    <col min="262" max="262" width="10.7109375" style="204" customWidth="1"/>
    <col min="263" max="263" width="14.5703125" style="204" bestFit="1" customWidth="1"/>
    <col min="264" max="264" width="19.85546875" style="204" customWidth="1"/>
    <col min="265" max="265" width="15.140625" style="204" bestFit="1" customWidth="1"/>
    <col min="266" max="266" width="16.5703125" style="204" bestFit="1" customWidth="1"/>
    <col min="267" max="267" width="11.42578125" style="204" bestFit="1" customWidth="1"/>
    <col min="268" max="512" width="9.140625" style="204"/>
    <col min="513" max="513" width="0" style="204" hidden="1" customWidth="1"/>
    <col min="514" max="514" width="69.7109375" style="204" customWidth="1"/>
    <col min="515" max="515" width="18.7109375" style="204" customWidth="1"/>
    <col min="516" max="516" width="17" style="204" customWidth="1"/>
    <col min="517" max="517" width="18.7109375" style="204" customWidth="1"/>
    <col min="518" max="518" width="10.7109375" style="204" customWidth="1"/>
    <col min="519" max="519" width="14.5703125" style="204" bestFit="1" customWidth="1"/>
    <col min="520" max="520" width="19.85546875" style="204" customWidth="1"/>
    <col min="521" max="521" width="15.140625" style="204" bestFit="1" customWidth="1"/>
    <col min="522" max="522" width="16.5703125" style="204" bestFit="1" customWidth="1"/>
    <col min="523" max="523" width="11.42578125" style="204" bestFit="1" customWidth="1"/>
    <col min="524" max="768" width="9.140625" style="204"/>
    <col min="769" max="769" width="0" style="204" hidden="1" customWidth="1"/>
    <col min="770" max="770" width="69.7109375" style="204" customWidth="1"/>
    <col min="771" max="771" width="18.7109375" style="204" customWidth="1"/>
    <col min="772" max="772" width="17" style="204" customWidth="1"/>
    <col min="773" max="773" width="18.7109375" style="204" customWidth="1"/>
    <col min="774" max="774" width="10.7109375" style="204" customWidth="1"/>
    <col min="775" max="775" width="14.5703125" style="204" bestFit="1" customWidth="1"/>
    <col min="776" max="776" width="19.85546875" style="204" customWidth="1"/>
    <col min="777" max="777" width="15.140625" style="204" bestFit="1" customWidth="1"/>
    <col min="778" max="778" width="16.5703125" style="204" bestFit="1" customWidth="1"/>
    <col min="779" max="779" width="11.42578125" style="204" bestFit="1" customWidth="1"/>
    <col min="780" max="1024" width="9.140625" style="204"/>
    <col min="1025" max="1025" width="0" style="204" hidden="1" customWidth="1"/>
    <col min="1026" max="1026" width="69.7109375" style="204" customWidth="1"/>
    <col min="1027" max="1027" width="18.7109375" style="204" customWidth="1"/>
    <col min="1028" max="1028" width="17" style="204" customWidth="1"/>
    <col min="1029" max="1029" width="18.7109375" style="204" customWidth="1"/>
    <col min="1030" max="1030" width="10.7109375" style="204" customWidth="1"/>
    <col min="1031" max="1031" width="14.5703125" style="204" bestFit="1" customWidth="1"/>
    <col min="1032" max="1032" width="19.85546875" style="204" customWidth="1"/>
    <col min="1033" max="1033" width="15.140625" style="204" bestFit="1" customWidth="1"/>
    <col min="1034" max="1034" width="16.5703125" style="204" bestFit="1" customWidth="1"/>
    <col min="1035" max="1035" width="11.42578125" style="204" bestFit="1" customWidth="1"/>
    <col min="1036" max="1280" width="9.140625" style="204"/>
    <col min="1281" max="1281" width="0" style="204" hidden="1" customWidth="1"/>
    <col min="1282" max="1282" width="69.7109375" style="204" customWidth="1"/>
    <col min="1283" max="1283" width="18.7109375" style="204" customWidth="1"/>
    <col min="1284" max="1284" width="17" style="204" customWidth="1"/>
    <col min="1285" max="1285" width="18.7109375" style="204" customWidth="1"/>
    <col min="1286" max="1286" width="10.7109375" style="204" customWidth="1"/>
    <col min="1287" max="1287" width="14.5703125" style="204" bestFit="1" customWidth="1"/>
    <col min="1288" max="1288" width="19.85546875" style="204" customWidth="1"/>
    <col min="1289" max="1289" width="15.140625" style="204" bestFit="1" customWidth="1"/>
    <col min="1290" max="1290" width="16.5703125" style="204" bestFit="1" customWidth="1"/>
    <col min="1291" max="1291" width="11.42578125" style="204" bestFit="1" customWidth="1"/>
    <col min="1292" max="1536" width="9.140625" style="204"/>
    <col min="1537" max="1537" width="0" style="204" hidden="1" customWidth="1"/>
    <col min="1538" max="1538" width="69.7109375" style="204" customWidth="1"/>
    <col min="1539" max="1539" width="18.7109375" style="204" customWidth="1"/>
    <col min="1540" max="1540" width="17" style="204" customWidth="1"/>
    <col min="1541" max="1541" width="18.7109375" style="204" customWidth="1"/>
    <col min="1542" max="1542" width="10.7109375" style="204" customWidth="1"/>
    <col min="1543" max="1543" width="14.5703125" style="204" bestFit="1" customWidth="1"/>
    <col min="1544" max="1544" width="19.85546875" style="204" customWidth="1"/>
    <col min="1545" max="1545" width="15.140625" style="204" bestFit="1" customWidth="1"/>
    <col min="1546" max="1546" width="16.5703125" style="204" bestFit="1" customWidth="1"/>
    <col min="1547" max="1547" width="11.42578125" style="204" bestFit="1" customWidth="1"/>
    <col min="1548" max="1792" width="9.140625" style="204"/>
    <col min="1793" max="1793" width="0" style="204" hidden="1" customWidth="1"/>
    <col min="1794" max="1794" width="69.7109375" style="204" customWidth="1"/>
    <col min="1795" max="1795" width="18.7109375" style="204" customWidth="1"/>
    <col min="1796" max="1796" width="17" style="204" customWidth="1"/>
    <col min="1797" max="1797" width="18.7109375" style="204" customWidth="1"/>
    <col min="1798" max="1798" width="10.7109375" style="204" customWidth="1"/>
    <col min="1799" max="1799" width="14.5703125" style="204" bestFit="1" customWidth="1"/>
    <col min="1800" max="1800" width="19.85546875" style="204" customWidth="1"/>
    <col min="1801" max="1801" width="15.140625" style="204" bestFit="1" customWidth="1"/>
    <col min="1802" max="1802" width="16.5703125" style="204" bestFit="1" customWidth="1"/>
    <col min="1803" max="1803" width="11.42578125" style="204" bestFit="1" customWidth="1"/>
    <col min="1804" max="2048" width="9.140625" style="204"/>
    <col min="2049" max="2049" width="0" style="204" hidden="1" customWidth="1"/>
    <col min="2050" max="2050" width="69.7109375" style="204" customWidth="1"/>
    <col min="2051" max="2051" width="18.7109375" style="204" customWidth="1"/>
    <col min="2052" max="2052" width="17" style="204" customWidth="1"/>
    <col min="2053" max="2053" width="18.7109375" style="204" customWidth="1"/>
    <col min="2054" max="2054" width="10.7109375" style="204" customWidth="1"/>
    <col min="2055" max="2055" width="14.5703125" style="204" bestFit="1" customWidth="1"/>
    <col min="2056" max="2056" width="19.85546875" style="204" customWidth="1"/>
    <col min="2057" max="2057" width="15.140625" style="204" bestFit="1" customWidth="1"/>
    <col min="2058" max="2058" width="16.5703125" style="204" bestFit="1" customWidth="1"/>
    <col min="2059" max="2059" width="11.42578125" style="204" bestFit="1" customWidth="1"/>
    <col min="2060" max="2304" width="9.140625" style="204"/>
    <col min="2305" max="2305" width="0" style="204" hidden="1" customWidth="1"/>
    <col min="2306" max="2306" width="69.7109375" style="204" customWidth="1"/>
    <col min="2307" max="2307" width="18.7109375" style="204" customWidth="1"/>
    <col min="2308" max="2308" width="17" style="204" customWidth="1"/>
    <col min="2309" max="2309" width="18.7109375" style="204" customWidth="1"/>
    <col min="2310" max="2310" width="10.7109375" style="204" customWidth="1"/>
    <col min="2311" max="2311" width="14.5703125" style="204" bestFit="1" customWidth="1"/>
    <col min="2312" max="2312" width="19.85546875" style="204" customWidth="1"/>
    <col min="2313" max="2313" width="15.140625" style="204" bestFit="1" customWidth="1"/>
    <col min="2314" max="2314" width="16.5703125" style="204" bestFit="1" customWidth="1"/>
    <col min="2315" max="2315" width="11.42578125" style="204" bestFit="1" customWidth="1"/>
    <col min="2316" max="2560" width="9.140625" style="204"/>
    <col min="2561" max="2561" width="0" style="204" hidden="1" customWidth="1"/>
    <col min="2562" max="2562" width="69.7109375" style="204" customWidth="1"/>
    <col min="2563" max="2563" width="18.7109375" style="204" customWidth="1"/>
    <col min="2564" max="2564" width="17" style="204" customWidth="1"/>
    <col min="2565" max="2565" width="18.7109375" style="204" customWidth="1"/>
    <col min="2566" max="2566" width="10.7109375" style="204" customWidth="1"/>
    <col min="2567" max="2567" width="14.5703125" style="204" bestFit="1" customWidth="1"/>
    <col min="2568" max="2568" width="19.85546875" style="204" customWidth="1"/>
    <col min="2569" max="2569" width="15.140625" style="204" bestFit="1" customWidth="1"/>
    <col min="2570" max="2570" width="16.5703125" style="204" bestFit="1" customWidth="1"/>
    <col min="2571" max="2571" width="11.42578125" style="204" bestFit="1" customWidth="1"/>
    <col min="2572" max="2816" width="9.140625" style="204"/>
    <col min="2817" max="2817" width="0" style="204" hidden="1" customWidth="1"/>
    <col min="2818" max="2818" width="69.7109375" style="204" customWidth="1"/>
    <col min="2819" max="2819" width="18.7109375" style="204" customWidth="1"/>
    <col min="2820" max="2820" width="17" style="204" customWidth="1"/>
    <col min="2821" max="2821" width="18.7109375" style="204" customWidth="1"/>
    <col min="2822" max="2822" width="10.7109375" style="204" customWidth="1"/>
    <col min="2823" max="2823" width="14.5703125" style="204" bestFit="1" customWidth="1"/>
    <col min="2824" max="2824" width="19.85546875" style="204" customWidth="1"/>
    <col min="2825" max="2825" width="15.140625" style="204" bestFit="1" customWidth="1"/>
    <col min="2826" max="2826" width="16.5703125" style="204" bestFit="1" customWidth="1"/>
    <col min="2827" max="2827" width="11.42578125" style="204" bestFit="1" customWidth="1"/>
    <col min="2828" max="3072" width="9.140625" style="204"/>
    <col min="3073" max="3073" width="0" style="204" hidden="1" customWidth="1"/>
    <col min="3074" max="3074" width="69.7109375" style="204" customWidth="1"/>
    <col min="3075" max="3075" width="18.7109375" style="204" customWidth="1"/>
    <col min="3076" max="3076" width="17" style="204" customWidth="1"/>
    <col min="3077" max="3077" width="18.7109375" style="204" customWidth="1"/>
    <col min="3078" max="3078" width="10.7109375" style="204" customWidth="1"/>
    <col min="3079" max="3079" width="14.5703125" style="204" bestFit="1" customWidth="1"/>
    <col min="3080" max="3080" width="19.85546875" style="204" customWidth="1"/>
    <col min="3081" max="3081" width="15.140625" style="204" bestFit="1" customWidth="1"/>
    <col min="3082" max="3082" width="16.5703125" style="204" bestFit="1" customWidth="1"/>
    <col min="3083" max="3083" width="11.42578125" style="204" bestFit="1" customWidth="1"/>
    <col min="3084" max="3328" width="9.140625" style="204"/>
    <col min="3329" max="3329" width="0" style="204" hidden="1" customWidth="1"/>
    <col min="3330" max="3330" width="69.7109375" style="204" customWidth="1"/>
    <col min="3331" max="3331" width="18.7109375" style="204" customWidth="1"/>
    <col min="3332" max="3332" width="17" style="204" customWidth="1"/>
    <col min="3333" max="3333" width="18.7109375" style="204" customWidth="1"/>
    <col min="3334" max="3334" width="10.7109375" style="204" customWidth="1"/>
    <col min="3335" max="3335" width="14.5703125" style="204" bestFit="1" customWidth="1"/>
    <col min="3336" max="3336" width="19.85546875" style="204" customWidth="1"/>
    <col min="3337" max="3337" width="15.140625" style="204" bestFit="1" customWidth="1"/>
    <col min="3338" max="3338" width="16.5703125" style="204" bestFit="1" customWidth="1"/>
    <col min="3339" max="3339" width="11.42578125" style="204" bestFit="1" customWidth="1"/>
    <col min="3340" max="3584" width="9.140625" style="204"/>
    <col min="3585" max="3585" width="0" style="204" hidden="1" customWidth="1"/>
    <col min="3586" max="3586" width="69.7109375" style="204" customWidth="1"/>
    <col min="3587" max="3587" width="18.7109375" style="204" customWidth="1"/>
    <col min="3588" max="3588" width="17" style="204" customWidth="1"/>
    <col min="3589" max="3589" width="18.7109375" style="204" customWidth="1"/>
    <col min="3590" max="3590" width="10.7109375" style="204" customWidth="1"/>
    <col min="3591" max="3591" width="14.5703125" style="204" bestFit="1" customWidth="1"/>
    <col min="3592" max="3592" width="19.85546875" style="204" customWidth="1"/>
    <col min="3593" max="3593" width="15.140625" style="204" bestFit="1" customWidth="1"/>
    <col min="3594" max="3594" width="16.5703125" style="204" bestFit="1" customWidth="1"/>
    <col min="3595" max="3595" width="11.42578125" style="204" bestFit="1" customWidth="1"/>
    <col min="3596" max="3840" width="9.140625" style="204"/>
    <col min="3841" max="3841" width="0" style="204" hidden="1" customWidth="1"/>
    <col min="3842" max="3842" width="69.7109375" style="204" customWidth="1"/>
    <col min="3843" max="3843" width="18.7109375" style="204" customWidth="1"/>
    <col min="3844" max="3844" width="17" style="204" customWidth="1"/>
    <col min="3845" max="3845" width="18.7109375" style="204" customWidth="1"/>
    <col min="3846" max="3846" width="10.7109375" style="204" customWidth="1"/>
    <col min="3847" max="3847" width="14.5703125" style="204" bestFit="1" customWidth="1"/>
    <col min="3848" max="3848" width="19.85546875" style="204" customWidth="1"/>
    <col min="3849" max="3849" width="15.140625" style="204" bestFit="1" customWidth="1"/>
    <col min="3850" max="3850" width="16.5703125" style="204" bestFit="1" customWidth="1"/>
    <col min="3851" max="3851" width="11.42578125" style="204" bestFit="1" customWidth="1"/>
    <col min="3852" max="4096" width="9.140625" style="204"/>
    <col min="4097" max="4097" width="0" style="204" hidden="1" customWidth="1"/>
    <col min="4098" max="4098" width="69.7109375" style="204" customWidth="1"/>
    <col min="4099" max="4099" width="18.7109375" style="204" customWidth="1"/>
    <col min="4100" max="4100" width="17" style="204" customWidth="1"/>
    <col min="4101" max="4101" width="18.7109375" style="204" customWidth="1"/>
    <col min="4102" max="4102" width="10.7109375" style="204" customWidth="1"/>
    <col min="4103" max="4103" width="14.5703125" style="204" bestFit="1" customWidth="1"/>
    <col min="4104" max="4104" width="19.85546875" style="204" customWidth="1"/>
    <col min="4105" max="4105" width="15.140625" style="204" bestFit="1" customWidth="1"/>
    <col min="4106" max="4106" width="16.5703125" style="204" bestFit="1" customWidth="1"/>
    <col min="4107" max="4107" width="11.42578125" style="204" bestFit="1" customWidth="1"/>
    <col min="4108" max="4352" width="9.140625" style="204"/>
    <col min="4353" max="4353" width="0" style="204" hidden="1" customWidth="1"/>
    <col min="4354" max="4354" width="69.7109375" style="204" customWidth="1"/>
    <col min="4355" max="4355" width="18.7109375" style="204" customWidth="1"/>
    <col min="4356" max="4356" width="17" style="204" customWidth="1"/>
    <col min="4357" max="4357" width="18.7109375" style="204" customWidth="1"/>
    <col min="4358" max="4358" width="10.7109375" style="204" customWidth="1"/>
    <col min="4359" max="4359" width="14.5703125" style="204" bestFit="1" customWidth="1"/>
    <col min="4360" max="4360" width="19.85546875" style="204" customWidth="1"/>
    <col min="4361" max="4361" width="15.140625" style="204" bestFit="1" customWidth="1"/>
    <col min="4362" max="4362" width="16.5703125" style="204" bestFit="1" customWidth="1"/>
    <col min="4363" max="4363" width="11.42578125" style="204" bestFit="1" customWidth="1"/>
    <col min="4364" max="4608" width="9.140625" style="204"/>
    <col min="4609" max="4609" width="0" style="204" hidden="1" customWidth="1"/>
    <col min="4610" max="4610" width="69.7109375" style="204" customWidth="1"/>
    <col min="4611" max="4611" width="18.7109375" style="204" customWidth="1"/>
    <col min="4612" max="4612" width="17" style="204" customWidth="1"/>
    <col min="4613" max="4613" width="18.7109375" style="204" customWidth="1"/>
    <col min="4614" max="4614" width="10.7109375" style="204" customWidth="1"/>
    <col min="4615" max="4615" width="14.5703125" style="204" bestFit="1" customWidth="1"/>
    <col min="4616" max="4616" width="19.85546875" style="204" customWidth="1"/>
    <col min="4617" max="4617" width="15.140625" style="204" bestFit="1" customWidth="1"/>
    <col min="4618" max="4618" width="16.5703125" style="204" bestFit="1" customWidth="1"/>
    <col min="4619" max="4619" width="11.42578125" style="204" bestFit="1" customWidth="1"/>
    <col min="4620" max="4864" width="9.140625" style="204"/>
    <col min="4865" max="4865" width="0" style="204" hidden="1" customWidth="1"/>
    <col min="4866" max="4866" width="69.7109375" style="204" customWidth="1"/>
    <col min="4867" max="4867" width="18.7109375" style="204" customWidth="1"/>
    <col min="4868" max="4868" width="17" style="204" customWidth="1"/>
    <col min="4869" max="4869" width="18.7109375" style="204" customWidth="1"/>
    <col min="4870" max="4870" width="10.7109375" style="204" customWidth="1"/>
    <col min="4871" max="4871" width="14.5703125" style="204" bestFit="1" customWidth="1"/>
    <col min="4872" max="4872" width="19.85546875" style="204" customWidth="1"/>
    <col min="4873" max="4873" width="15.140625" style="204" bestFit="1" customWidth="1"/>
    <col min="4874" max="4874" width="16.5703125" style="204" bestFit="1" customWidth="1"/>
    <col min="4875" max="4875" width="11.42578125" style="204" bestFit="1" customWidth="1"/>
    <col min="4876" max="5120" width="9.140625" style="204"/>
    <col min="5121" max="5121" width="0" style="204" hidden="1" customWidth="1"/>
    <col min="5122" max="5122" width="69.7109375" style="204" customWidth="1"/>
    <col min="5123" max="5123" width="18.7109375" style="204" customWidth="1"/>
    <col min="5124" max="5124" width="17" style="204" customWidth="1"/>
    <col min="5125" max="5125" width="18.7109375" style="204" customWidth="1"/>
    <col min="5126" max="5126" width="10.7109375" style="204" customWidth="1"/>
    <col min="5127" max="5127" width="14.5703125" style="204" bestFit="1" customWidth="1"/>
    <col min="5128" max="5128" width="19.85546875" style="204" customWidth="1"/>
    <col min="5129" max="5129" width="15.140625" style="204" bestFit="1" customWidth="1"/>
    <col min="5130" max="5130" width="16.5703125" style="204" bestFit="1" customWidth="1"/>
    <col min="5131" max="5131" width="11.42578125" style="204" bestFit="1" customWidth="1"/>
    <col min="5132" max="5376" width="9.140625" style="204"/>
    <col min="5377" max="5377" width="0" style="204" hidden="1" customWidth="1"/>
    <col min="5378" max="5378" width="69.7109375" style="204" customWidth="1"/>
    <col min="5379" max="5379" width="18.7109375" style="204" customWidth="1"/>
    <col min="5380" max="5380" width="17" style="204" customWidth="1"/>
    <col min="5381" max="5381" width="18.7109375" style="204" customWidth="1"/>
    <col min="5382" max="5382" width="10.7109375" style="204" customWidth="1"/>
    <col min="5383" max="5383" width="14.5703125" style="204" bestFit="1" customWidth="1"/>
    <col min="5384" max="5384" width="19.85546875" style="204" customWidth="1"/>
    <col min="5385" max="5385" width="15.140625" style="204" bestFit="1" customWidth="1"/>
    <col min="5386" max="5386" width="16.5703125" style="204" bestFit="1" customWidth="1"/>
    <col min="5387" max="5387" width="11.42578125" style="204" bestFit="1" customWidth="1"/>
    <col min="5388" max="5632" width="9.140625" style="204"/>
    <col min="5633" max="5633" width="0" style="204" hidden="1" customWidth="1"/>
    <col min="5634" max="5634" width="69.7109375" style="204" customWidth="1"/>
    <col min="5635" max="5635" width="18.7109375" style="204" customWidth="1"/>
    <col min="5636" max="5636" width="17" style="204" customWidth="1"/>
    <col min="5637" max="5637" width="18.7109375" style="204" customWidth="1"/>
    <col min="5638" max="5638" width="10.7109375" style="204" customWidth="1"/>
    <col min="5639" max="5639" width="14.5703125" style="204" bestFit="1" customWidth="1"/>
    <col min="5640" max="5640" width="19.85546875" style="204" customWidth="1"/>
    <col min="5641" max="5641" width="15.140625" style="204" bestFit="1" customWidth="1"/>
    <col min="5642" max="5642" width="16.5703125" style="204" bestFit="1" customWidth="1"/>
    <col min="5643" max="5643" width="11.42578125" style="204" bestFit="1" customWidth="1"/>
    <col min="5644" max="5888" width="9.140625" style="204"/>
    <col min="5889" max="5889" width="0" style="204" hidden="1" customWidth="1"/>
    <col min="5890" max="5890" width="69.7109375" style="204" customWidth="1"/>
    <col min="5891" max="5891" width="18.7109375" style="204" customWidth="1"/>
    <col min="5892" max="5892" width="17" style="204" customWidth="1"/>
    <col min="5893" max="5893" width="18.7109375" style="204" customWidth="1"/>
    <col min="5894" max="5894" width="10.7109375" style="204" customWidth="1"/>
    <col min="5895" max="5895" width="14.5703125" style="204" bestFit="1" customWidth="1"/>
    <col min="5896" max="5896" width="19.85546875" style="204" customWidth="1"/>
    <col min="5897" max="5897" width="15.140625" style="204" bestFit="1" customWidth="1"/>
    <col min="5898" max="5898" width="16.5703125" style="204" bestFit="1" customWidth="1"/>
    <col min="5899" max="5899" width="11.42578125" style="204" bestFit="1" customWidth="1"/>
    <col min="5900" max="6144" width="9.140625" style="204"/>
    <col min="6145" max="6145" width="0" style="204" hidden="1" customWidth="1"/>
    <col min="6146" max="6146" width="69.7109375" style="204" customWidth="1"/>
    <col min="6147" max="6147" width="18.7109375" style="204" customWidth="1"/>
    <col min="6148" max="6148" width="17" style="204" customWidth="1"/>
    <col min="6149" max="6149" width="18.7109375" style="204" customWidth="1"/>
    <col min="6150" max="6150" width="10.7109375" style="204" customWidth="1"/>
    <col min="6151" max="6151" width="14.5703125" style="204" bestFit="1" customWidth="1"/>
    <col min="6152" max="6152" width="19.85546875" style="204" customWidth="1"/>
    <col min="6153" max="6153" width="15.140625" style="204" bestFit="1" customWidth="1"/>
    <col min="6154" max="6154" width="16.5703125" style="204" bestFit="1" customWidth="1"/>
    <col min="6155" max="6155" width="11.42578125" style="204" bestFit="1" customWidth="1"/>
    <col min="6156" max="6400" width="9.140625" style="204"/>
    <col min="6401" max="6401" width="0" style="204" hidden="1" customWidth="1"/>
    <col min="6402" max="6402" width="69.7109375" style="204" customWidth="1"/>
    <col min="6403" max="6403" width="18.7109375" style="204" customWidth="1"/>
    <col min="6404" max="6404" width="17" style="204" customWidth="1"/>
    <col min="6405" max="6405" width="18.7109375" style="204" customWidth="1"/>
    <col min="6406" max="6406" width="10.7109375" style="204" customWidth="1"/>
    <col min="6407" max="6407" width="14.5703125" style="204" bestFit="1" customWidth="1"/>
    <col min="6408" max="6408" width="19.85546875" style="204" customWidth="1"/>
    <col min="6409" max="6409" width="15.140625" style="204" bestFit="1" customWidth="1"/>
    <col min="6410" max="6410" width="16.5703125" style="204" bestFit="1" customWidth="1"/>
    <col min="6411" max="6411" width="11.42578125" style="204" bestFit="1" customWidth="1"/>
    <col min="6412" max="6656" width="9.140625" style="204"/>
    <col min="6657" max="6657" width="0" style="204" hidden="1" customWidth="1"/>
    <col min="6658" max="6658" width="69.7109375" style="204" customWidth="1"/>
    <col min="6659" max="6659" width="18.7109375" style="204" customWidth="1"/>
    <col min="6660" max="6660" width="17" style="204" customWidth="1"/>
    <col min="6661" max="6661" width="18.7109375" style="204" customWidth="1"/>
    <col min="6662" max="6662" width="10.7109375" style="204" customWidth="1"/>
    <col min="6663" max="6663" width="14.5703125" style="204" bestFit="1" customWidth="1"/>
    <col min="6664" max="6664" width="19.85546875" style="204" customWidth="1"/>
    <col min="6665" max="6665" width="15.140625" style="204" bestFit="1" customWidth="1"/>
    <col min="6666" max="6666" width="16.5703125" style="204" bestFit="1" customWidth="1"/>
    <col min="6667" max="6667" width="11.42578125" style="204" bestFit="1" customWidth="1"/>
    <col min="6668" max="6912" width="9.140625" style="204"/>
    <col min="6913" max="6913" width="0" style="204" hidden="1" customWidth="1"/>
    <col min="6914" max="6914" width="69.7109375" style="204" customWidth="1"/>
    <col min="6915" max="6915" width="18.7109375" style="204" customWidth="1"/>
    <col min="6916" max="6916" width="17" style="204" customWidth="1"/>
    <col min="6917" max="6917" width="18.7109375" style="204" customWidth="1"/>
    <col min="6918" max="6918" width="10.7109375" style="204" customWidth="1"/>
    <col min="6919" max="6919" width="14.5703125" style="204" bestFit="1" customWidth="1"/>
    <col min="6920" max="6920" width="19.85546875" style="204" customWidth="1"/>
    <col min="6921" max="6921" width="15.140625" style="204" bestFit="1" customWidth="1"/>
    <col min="6922" max="6922" width="16.5703125" style="204" bestFit="1" customWidth="1"/>
    <col min="6923" max="6923" width="11.42578125" style="204" bestFit="1" customWidth="1"/>
    <col min="6924" max="7168" width="9.140625" style="204"/>
    <col min="7169" max="7169" width="0" style="204" hidden="1" customWidth="1"/>
    <col min="7170" max="7170" width="69.7109375" style="204" customWidth="1"/>
    <col min="7171" max="7171" width="18.7109375" style="204" customWidth="1"/>
    <col min="7172" max="7172" width="17" style="204" customWidth="1"/>
    <col min="7173" max="7173" width="18.7109375" style="204" customWidth="1"/>
    <col min="7174" max="7174" width="10.7109375" style="204" customWidth="1"/>
    <col min="7175" max="7175" width="14.5703125" style="204" bestFit="1" customWidth="1"/>
    <col min="7176" max="7176" width="19.85546875" style="204" customWidth="1"/>
    <col min="7177" max="7177" width="15.140625" style="204" bestFit="1" customWidth="1"/>
    <col min="7178" max="7178" width="16.5703125" style="204" bestFit="1" customWidth="1"/>
    <col min="7179" max="7179" width="11.42578125" style="204" bestFit="1" customWidth="1"/>
    <col min="7180" max="7424" width="9.140625" style="204"/>
    <col min="7425" max="7425" width="0" style="204" hidden="1" customWidth="1"/>
    <col min="7426" max="7426" width="69.7109375" style="204" customWidth="1"/>
    <col min="7427" max="7427" width="18.7109375" style="204" customWidth="1"/>
    <col min="7428" max="7428" width="17" style="204" customWidth="1"/>
    <col min="7429" max="7429" width="18.7109375" style="204" customWidth="1"/>
    <col min="7430" max="7430" width="10.7109375" style="204" customWidth="1"/>
    <col min="7431" max="7431" width="14.5703125" style="204" bestFit="1" customWidth="1"/>
    <col min="7432" max="7432" width="19.85546875" style="204" customWidth="1"/>
    <col min="7433" max="7433" width="15.140625" style="204" bestFit="1" customWidth="1"/>
    <col min="7434" max="7434" width="16.5703125" style="204" bestFit="1" customWidth="1"/>
    <col min="7435" max="7435" width="11.42578125" style="204" bestFit="1" customWidth="1"/>
    <col min="7436" max="7680" width="9.140625" style="204"/>
    <col min="7681" max="7681" width="0" style="204" hidden="1" customWidth="1"/>
    <col min="7682" max="7682" width="69.7109375" style="204" customWidth="1"/>
    <col min="7683" max="7683" width="18.7109375" style="204" customWidth="1"/>
    <col min="7684" max="7684" width="17" style="204" customWidth="1"/>
    <col min="7685" max="7685" width="18.7109375" style="204" customWidth="1"/>
    <col min="7686" max="7686" width="10.7109375" style="204" customWidth="1"/>
    <col min="7687" max="7687" width="14.5703125" style="204" bestFit="1" customWidth="1"/>
    <col min="7688" max="7688" width="19.85546875" style="204" customWidth="1"/>
    <col min="7689" max="7689" width="15.140625" style="204" bestFit="1" customWidth="1"/>
    <col min="7690" max="7690" width="16.5703125" style="204" bestFit="1" customWidth="1"/>
    <col min="7691" max="7691" width="11.42578125" style="204" bestFit="1" customWidth="1"/>
    <col min="7692" max="7936" width="9.140625" style="204"/>
    <col min="7937" max="7937" width="0" style="204" hidden="1" customWidth="1"/>
    <col min="7938" max="7938" width="69.7109375" style="204" customWidth="1"/>
    <col min="7939" max="7939" width="18.7109375" style="204" customWidth="1"/>
    <col min="7940" max="7940" width="17" style="204" customWidth="1"/>
    <col min="7941" max="7941" width="18.7109375" style="204" customWidth="1"/>
    <col min="7942" max="7942" width="10.7109375" style="204" customWidth="1"/>
    <col min="7943" max="7943" width="14.5703125" style="204" bestFit="1" customWidth="1"/>
    <col min="7944" max="7944" width="19.85546875" style="204" customWidth="1"/>
    <col min="7945" max="7945" width="15.140625" style="204" bestFit="1" customWidth="1"/>
    <col min="7946" max="7946" width="16.5703125" style="204" bestFit="1" customWidth="1"/>
    <col min="7947" max="7947" width="11.42578125" style="204" bestFit="1" customWidth="1"/>
    <col min="7948" max="8192" width="9.140625" style="204"/>
    <col min="8193" max="8193" width="0" style="204" hidden="1" customWidth="1"/>
    <col min="8194" max="8194" width="69.7109375" style="204" customWidth="1"/>
    <col min="8195" max="8195" width="18.7109375" style="204" customWidth="1"/>
    <col min="8196" max="8196" width="17" style="204" customWidth="1"/>
    <col min="8197" max="8197" width="18.7109375" style="204" customWidth="1"/>
    <col min="8198" max="8198" width="10.7109375" style="204" customWidth="1"/>
    <col min="8199" max="8199" width="14.5703125" style="204" bestFit="1" customWidth="1"/>
    <col min="8200" max="8200" width="19.85546875" style="204" customWidth="1"/>
    <col min="8201" max="8201" width="15.140625" style="204" bestFit="1" customWidth="1"/>
    <col min="8202" max="8202" width="16.5703125" style="204" bestFit="1" customWidth="1"/>
    <col min="8203" max="8203" width="11.42578125" style="204" bestFit="1" customWidth="1"/>
    <col min="8204" max="8448" width="9.140625" style="204"/>
    <col min="8449" max="8449" width="0" style="204" hidden="1" customWidth="1"/>
    <col min="8450" max="8450" width="69.7109375" style="204" customWidth="1"/>
    <col min="8451" max="8451" width="18.7109375" style="204" customWidth="1"/>
    <col min="8452" max="8452" width="17" style="204" customWidth="1"/>
    <col min="8453" max="8453" width="18.7109375" style="204" customWidth="1"/>
    <col min="8454" max="8454" width="10.7109375" style="204" customWidth="1"/>
    <col min="8455" max="8455" width="14.5703125" style="204" bestFit="1" customWidth="1"/>
    <col min="8456" max="8456" width="19.85546875" style="204" customWidth="1"/>
    <col min="8457" max="8457" width="15.140625" style="204" bestFit="1" customWidth="1"/>
    <col min="8458" max="8458" width="16.5703125" style="204" bestFit="1" customWidth="1"/>
    <col min="8459" max="8459" width="11.42578125" style="204" bestFit="1" customWidth="1"/>
    <col min="8460" max="8704" width="9.140625" style="204"/>
    <col min="8705" max="8705" width="0" style="204" hidden="1" customWidth="1"/>
    <col min="8706" max="8706" width="69.7109375" style="204" customWidth="1"/>
    <col min="8707" max="8707" width="18.7109375" style="204" customWidth="1"/>
    <col min="8708" max="8708" width="17" style="204" customWidth="1"/>
    <col min="8709" max="8709" width="18.7109375" style="204" customWidth="1"/>
    <col min="8710" max="8710" width="10.7109375" style="204" customWidth="1"/>
    <col min="8711" max="8711" width="14.5703125" style="204" bestFit="1" customWidth="1"/>
    <col min="8712" max="8712" width="19.85546875" style="204" customWidth="1"/>
    <col min="8713" max="8713" width="15.140625" style="204" bestFit="1" customWidth="1"/>
    <col min="8714" max="8714" width="16.5703125" style="204" bestFit="1" customWidth="1"/>
    <col min="8715" max="8715" width="11.42578125" style="204" bestFit="1" customWidth="1"/>
    <col min="8716" max="8960" width="9.140625" style="204"/>
    <col min="8961" max="8961" width="0" style="204" hidden="1" customWidth="1"/>
    <col min="8962" max="8962" width="69.7109375" style="204" customWidth="1"/>
    <col min="8963" max="8963" width="18.7109375" style="204" customWidth="1"/>
    <col min="8964" max="8964" width="17" style="204" customWidth="1"/>
    <col min="8965" max="8965" width="18.7109375" style="204" customWidth="1"/>
    <col min="8966" max="8966" width="10.7109375" style="204" customWidth="1"/>
    <col min="8967" max="8967" width="14.5703125" style="204" bestFit="1" customWidth="1"/>
    <col min="8968" max="8968" width="19.85546875" style="204" customWidth="1"/>
    <col min="8969" max="8969" width="15.140625" style="204" bestFit="1" customWidth="1"/>
    <col min="8970" max="8970" width="16.5703125" style="204" bestFit="1" customWidth="1"/>
    <col min="8971" max="8971" width="11.42578125" style="204" bestFit="1" customWidth="1"/>
    <col min="8972" max="9216" width="9.140625" style="204"/>
    <col min="9217" max="9217" width="0" style="204" hidden="1" customWidth="1"/>
    <col min="9218" max="9218" width="69.7109375" style="204" customWidth="1"/>
    <col min="9219" max="9219" width="18.7109375" style="204" customWidth="1"/>
    <col min="9220" max="9220" width="17" style="204" customWidth="1"/>
    <col min="9221" max="9221" width="18.7109375" style="204" customWidth="1"/>
    <col min="9222" max="9222" width="10.7109375" style="204" customWidth="1"/>
    <col min="9223" max="9223" width="14.5703125" style="204" bestFit="1" customWidth="1"/>
    <col min="9224" max="9224" width="19.85546875" style="204" customWidth="1"/>
    <col min="9225" max="9225" width="15.140625" style="204" bestFit="1" customWidth="1"/>
    <col min="9226" max="9226" width="16.5703125" style="204" bestFit="1" customWidth="1"/>
    <col min="9227" max="9227" width="11.42578125" style="204" bestFit="1" customWidth="1"/>
    <col min="9228" max="9472" width="9.140625" style="204"/>
    <col min="9473" max="9473" width="0" style="204" hidden="1" customWidth="1"/>
    <col min="9474" max="9474" width="69.7109375" style="204" customWidth="1"/>
    <col min="9475" max="9475" width="18.7109375" style="204" customWidth="1"/>
    <col min="9476" max="9476" width="17" style="204" customWidth="1"/>
    <col min="9477" max="9477" width="18.7109375" style="204" customWidth="1"/>
    <col min="9478" max="9478" width="10.7109375" style="204" customWidth="1"/>
    <col min="9479" max="9479" width="14.5703125" style="204" bestFit="1" customWidth="1"/>
    <col min="9480" max="9480" width="19.85546875" style="204" customWidth="1"/>
    <col min="9481" max="9481" width="15.140625" style="204" bestFit="1" customWidth="1"/>
    <col min="9482" max="9482" width="16.5703125" style="204" bestFit="1" customWidth="1"/>
    <col min="9483" max="9483" width="11.42578125" style="204" bestFit="1" customWidth="1"/>
    <col min="9484" max="9728" width="9.140625" style="204"/>
    <col min="9729" max="9729" width="0" style="204" hidden="1" customWidth="1"/>
    <col min="9730" max="9730" width="69.7109375" style="204" customWidth="1"/>
    <col min="9731" max="9731" width="18.7109375" style="204" customWidth="1"/>
    <col min="9732" max="9732" width="17" style="204" customWidth="1"/>
    <col min="9733" max="9733" width="18.7109375" style="204" customWidth="1"/>
    <col min="9734" max="9734" width="10.7109375" style="204" customWidth="1"/>
    <col min="9735" max="9735" width="14.5703125" style="204" bestFit="1" customWidth="1"/>
    <col min="9736" max="9736" width="19.85546875" style="204" customWidth="1"/>
    <col min="9737" max="9737" width="15.140625" style="204" bestFit="1" customWidth="1"/>
    <col min="9738" max="9738" width="16.5703125" style="204" bestFit="1" customWidth="1"/>
    <col min="9739" max="9739" width="11.42578125" style="204" bestFit="1" customWidth="1"/>
    <col min="9740" max="9984" width="9.140625" style="204"/>
    <col min="9985" max="9985" width="0" style="204" hidden="1" customWidth="1"/>
    <col min="9986" max="9986" width="69.7109375" style="204" customWidth="1"/>
    <col min="9987" max="9987" width="18.7109375" style="204" customWidth="1"/>
    <col min="9988" max="9988" width="17" style="204" customWidth="1"/>
    <col min="9989" max="9989" width="18.7109375" style="204" customWidth="1"/>
    <col min="9990" max="9990" width="10.7109375" style="204" customWidth="1"/>
    <col min="9991" max="9991" width="14.5703125" style="204" bestFit="1" customWidth="1"/>
    <col min="9992" max="9992" width="19.85546875" style="204" customWidth="1"/>
    <col min="9993" max="9993" width="15.140625" style="204" bestFit="1" customWidth="1"/>
    <col min="9994" max="9994" width="16.5703125" style="204" bestFit="1" customWidth="1"/>
    <col min="9995" max="9995" width="11.42578125" style="204" bestFit="1" customWidth="1"/>
    <col min="9996" max="10240" width="9.140625" style="204"/>
    <col min="10241" max="10241" width="0" style="204" hidden="1" customWidth="1"/>
    <col min="10242" max="10242" width="69.7109375" style="204" customWidth="1"/>
    <col min="10243" max="10243" width="18.7109375" style="204" customWidth="1"/>
    <col min="10244" max="10244" width="17" style="204" customWidth="1"/>
    <col min="10245" max="10245" width="18.7109375" style="204" customWidth="1"/>
    <col min="10246" max="10246" width="10.7109375" style="204" customWidth="1"/>
    <col min="10247" max="10247" width="14.5703125" style="204" bestFit="1" customWidth="1"/>
    <col min="10248" max="10248" width="19.85546875" style="204" customWidth="1"/>
    <col min="10249" max="10249" width="15.140625" style="204" bestFit="1" customWidth="1"/>
    <col min="10250" max="10250" width="16.5703125" style="204" bestFit="1" customWidth="1"/>
    <col min="10251" max="10251" width="11.42578125" style="204" bestFit="1" customWidth="1"/>
    <col min="10252" max="10496" width="9.140625" style="204"/>
    <col min="10497" max="10497" width="0" style="204" hidden="1" customWidth="1"/>
    <col min="10498" max="10498" width="69.7109375" style="204" customWidth="1"/>
    <col min="10499" max="10499" width="18.7109375" style="204" customWidth="1"/>
    <col min="10500" max="10500" width="17" style="204" customWidth="1"/>
    <col min="10501" max="10501" width="18.7109375" style="204" customWidth="1"/>
    <col min="10502" max="10502" width="10.7109375" style="204" customWidth="1"/>
    <col min="10503" max="10503" width="14.5703125" style="204" bestFit="1" customWidth="1"/>
    <col min="10504" max="10504" width="19.85546875" style="204" customWidth="1"/>
    <col min="10505" max="10505" width="15.140625" style="204" bestFit="1" customWidth="1"/>
    <col min="10506" max="10506" width="16.5703125" style="204" bestFit="1" customWidth="1"/>
    <col min="10507" max="10507" width="11.42578125" style="204" bestFit="1" customWidth="1"/>
    <col min="10508" max="10752" width="9.140625" style="204"/>
    <col min="10753" max="10753" width="0" style="204" hidden="1" customWidth="1"/>
    <col min="10754" max="10754" width="69.7109375" style="204" customWidth="1"/>
    <col min="10755" max="10755" width="18.7109375" style="204" customWidth="1"/>
    <col min="10756" max="10756" width="17" style="204" customWidth="1"/>
    <col min="10757" max="10757" width="18.7109375" style="204" customWidth="1"/>
    <col min="10758" max="10758" width="10.7109375" style="204" customWidth="1"/>
    <col min="10759" max="10759" width="14.5703125" style="204" bestFit="1" customWidth="1"/>
    <col min="10760" max="10760" width="19.85546875" style="204" customWidth="1"/>
    <col min="10761" max="10761" width="15.140625" style="204" bestFit="1" customWidth="1"/>
    <col min="10762" max="10762" width="16.5703125" style="204" bestFit="1" customWidth="1"/>
    <col min="10763" max="10763" width="11.42578125" style="204" bestFit="1" customWidth="1"/>
    <col min="10764" max="11008" width="9.140625" style="204"/>
    <col min="11009" max="11009" width="0" style="204" hidden="1" customWidth="1"/>
    <col min="11010" max="11010" width="69.7109375" style="204" customWidth="1"/>
    <col min="11011" max="11011" width="18.7109375" style="204" customWidth="1"/>
    <col min="11012" max="11012" width="17" style="204" customWidth="1"/>
    <col min="11013" max="11013" width="18.7109375" style="204" customWidth="1"/>
    <col min="11014" max="11014" width="10.7109375" style="204" customWidth="1"/>
    <col min="11015" max="11015" width="14.5703125" style="204" bestFit="1" customWidth="1"/>
    <col min="11016" max="11016" width="19.85546875" style="204" customWidth="1"/>
    <col min="11017" max="11017" width="15.140625" style="204" bestFit="1" customWidth="1"/>
    <col min="11018" max="11018" width="16.5703125" style="204" bestFit="1" customWidth="1"/>
    <col min="11019" max="11019" width="11.42578125" style="204" bestFit="1" customWidth="1"/>
    <col min="11020" max="11264" width="9.140625" style="204"/>
    <col min="11265" max="11265" width="0" style="204" hidden="1" customWidth="1"/>
    <col min="11266" max="11266" width="69.7109375" style="204" customWidth="1"/>
    <col min="11267" max="11267" width="18.7109375" style="204" customWidth="1"/>
    <col min="11268" max="11268" width="17" style="204" customWidth="1"/>
    <col min="11269" max="11269" width="18.7109375" style="204" customWidth="1"/>
    <col min="11270" max="11270" width="10.7109375" style="204" customWidth="1"/>
    <col min="11271" max="11271" width="14.5703125" style="204" bestFit="1" customWidth="1"/>
    <col min="11272" max="11272" width="19.85546875" style="204" customWidth="1"/>
    <col min="11273" max="11273" width="15.140625" style="204" bestFit="1" customWidth="1"/>
    <col min="11274" max="11274" width="16.5703125" style="204" bestFit="1" customWidth="1"/>
    <col min="11275" max="11275" width="11.42578125" style="204" bestFit="1" customWidth="1"/>
    <col min="11276" max="11520" width="9.140625" style="204"/>
    <col min="11521" max="11521" width="0" style="204" hidden="1" customWidth="1"/>
    <col min="11522" max="11522" width="69.7109375" style="204" customWidth="1"/>
    <col min="11523" max="11523" width="18.7109375" style="204" customWidth="1"/>
    <col min="11524" max="11524" width="17" style="204" customWidth="1"/>
    <col min="11525" max="11525" width="18.7109375" style="204" customWidth="1"/>
    <col min="11526" max="11526" width="10.7109375" style="204" customWidth="1"/>
    <col min="11527" max="11527" width="14.5703125" style="204" bestFit="1" customWidth="1"/>
    <col min="11528" max="11528" width="19.85546875" style="204" customWidth="1"/>
    <col min="11529" max="11529" width="15.140625" style="204" bestFit="1" customWidth="1"/>
    <col min="11530" max="11530" width="16.5703125" style="204" bestFit="1" customWidth="1"/>
    <col min="11531" max="11531" width="11.42578125" style="204" bestFit="1" customWidth="1"/>
    <col min="11532" max="11776" width="9.140625" style="204"/>
    <col min="11777" max="11777" width="0" style="204" hidden="1" customWidth="1"/>
    <col min="11778" max="11778" width="69.7109375" style="204" customWidth="1"/>
    <col min="11779" max="11779" width="18.7109375" style="204" customWidth="1"/>
    <col min="11780" max="11780" width="17" style="204" customWidth="1"/>
    <col min="11781" max="11781" width="18.7109375" style="204" customWidth="1"/>
    <col min="11782" max="11782" width="10.7109375" style="204" customWidth="1"/>
    <col min="11783" max="11783" width="14.5703125" style="204" bestFit="1" customWidth="1"/>
    <col min="11784" max="11784" width="19.85546875" style="204" customWidth="1"/>
    <col min="11785" max="11785" width="15.140625" style="204" bestFit="1" customWidth="1"/>
    <col min="11786" max="11786" width="16.5703125" style="204" bestFit="1" customWidth="1"/>
    <col min="11787" max="11787" width="11.42578125" style="204" bestFit="1" customWidth="1"/>
    <col min="11788" max="12032" width="9.140625" style="204"/>
    <col min="12033" max="12033" width="0" style="204" hidden="1" customWidth="1"/>
    <col min="12034" max="12034" width="69.7109375" style="204" customWidth="1"/>
    <col min="12035" max="12035" width="18.7109375" style="204" customWidth="1"/>
    <col min="12036" max="12036" width="17" style="204" customWidth="1"/>
    <col min="12037" max="12037" width="18.7109375" style="204" customWidth="1"/>
    <col min="12038" max="12038" width="10.7109375" style="204" customWidth="1"/>
    <col min="12039" max="12039" width="14.5703125" style="204" bestFit="1" customWidth="1"/>
    <col min="12040" max="12040" width="19.85546875" style="204" customWidth="1"/>
    <col min="12041" max="12041" width="15.140625" style="204" bestFit="1" customWidth="1"/>
    <col min="12042" max="12042" width="16.5703125" style="204" bestFit="1" customWidth="1"/>
    <col min="12043" max="12043" width="11.42578125" style="204" bestFit="1" customWidth="1"/>
    <col min="12044" max="12288" width="9.140625" style="204"/>
    <col min="12289" max="12289" width="0" style="204" hidden="1" customWidth="1"/>
    <col min="12290" max="12290" width="69.7109375" style="204" customWidth="1"/>
    <col min="12291" max="12291" width="18.7109375" style="204" customWidth="1"/>
    <col min="12292" max="12292" width="17" style="204" customWidth="1"/>
    <col min="12293" max="12293" width="18.7109375" style="204" customWidth="1"/>
    <col min="12294" max="12294" width="10.7109375" style="204" customWidth="1"/>
    <col min="12295" max="12295" width="14.5703125" style="204" bestFit="1" customWidth="1"/>
    <col min="12296" max="12296" width="19.85546875" style="204" customWidth="1"/>
    <col min="12297" max="12297" width="15.140625" style="204" bestFit="1" customWidth="1"/>
    <col min="12298" max="12298" width="16.5703125" style="204" bestFit="1" customWidth="1"/>
    <col min="12299" max="12299" width="11.42578125" style="204" bestFit="1" customWidth="1"/>
    <col min="12300" max="12544" width="9.140625" style="204"/>
    <col min="12545" max="12545" width="0" style="204" hidden="1" customWidth="1"/>
    <col min="12546" max="12546" width="69.7109375" style="204" customWidth="1"/>
    <col min="12547" max="12547" width="18.7109375" style="204" customWidth="1"/>
    <col min="12548" max="12548" width="17" style="204" customWidth="1"/>
    <col min="12549" max="12549" width="18.7109375" style="204" customWidth="1"/>
    <col min="12550" max="12550" width="10.7109375" style="204" customWidth="1"/>
    <col min="12551" max="12551" width="14.5703125" style="204" bestFit="1" customWidth="1"/>
    <col min="12552" max="12552" width="19.85546875" style="204" customWidth="1"/>
    <col min="12553" max="12553" width="15.140625" style="204" bestFit="1" customWidth="1"/>
    <col min="12554" max="12554" width="16.5703125" style="204" bestFit="1" customWidth="1"/>
    <col min="12555" max="12555" width="11.42578125" style="204" bestFit="1" customWidth="1"/>
    <col min="12556" max="12800" width="9.140625" style="204"/>
    <col min="12801" max="12801" width="0" style="204" hidden="1" customWidth="1"/>
    <col min="12802" max="12802" width="69.7109375" style="204" customWidth="1"/>
    <col min="12803" max="12803" width="18.7109375" style="204" customWidth="1"/>
    <col min="12804" max="12804" width="17" style="204" customWidth="1"/>
    <col min="12805" max="12805" width="18.7109375" style="204" customWidth="1"/>
    <col min="12806" max="12806" width="10.7109375" style="204" customWidth="1"/>
    <col min="12807" max="12807" width="14.5703125" style="204" bestFit="1" customWidth="1"/>
    <col min="12808" max="12808" width="19.85546875" style="204" customWidth="1"/>
    <col min="12809" max="12809" width="15.140625" style="204" bestFit="1" customWidth="1"/>
    <col min="12810" max="12810" width="16.5703125" style="204" bestFit="1" customWidth="1"/>
    <col min="12811" max="12811" width="11.42578125" style="204" bestFit="1" customWidth="1"/>
    <col min="12812" max="13056" width="9.140625" style="204"/>
    <col min="13057" max="13057" width="0" style="204" hidden="1" customWidth="1"/>
    <col min="13058" max="13058" width="69.7109375" style="204" customWidth="1"/>
    <col min="13059" max="13059" width="18.7109375" style="204" customWidth="1"/>
    <col min="13060" max="13060" width="17" style="204" customWidth="1"/>
    <col min="13061" max="13061" width="18.7109375" style="204" customWidth="1"/>
    <col min="13062" max="13062" width="10.7109375" style="204" customWidth="1"/>
    <col min="13063" max="13063" width="14.5703125" style="204" bestFit="1" customWidth="1"/>
    <col min="13064" max="13064" width="19.85546875" style="204" customWidth="1"/>
    <col min="13065" max="13065" width="15.140625" style="204" bestFit="1" customWidth="1"/>
    <col min="13066" max="13066" width="16.5703125" style="204" bestFit="1" customWidth="1"/>
    <col min="13067" max="13067" width="11.42578125" style="204" bestFit="1" customWidth="1"/>
    <col min="13068" max="13312" width="9.140625" style="204"/>
    <col min="13313" max="13313" width="0" style="204" hidden="1" customWidth="1"/>
    <col min="13314" max="13314" width="69.7109375" style="204" customWidth="1"/>
    <col min="13315" max="13315" width="18.7109375" style="204" customWidth="1"/>
    <col min="13316" max="13316" width="17" style="204" customWidth="1"/>
    <col min="13317" max="13317" width="18.7109375" style="204" customWidth="1"/>
    <col min="13318" max="13318" width="10.7109375" style="204" customWidth="1"/>
    <col min="13319" max="13319" width="14.5703125" style="204" bestFit="1" customWidth="1"/>
    <col min="13320" max="13320" width="19.85546875" style="204" customWidth="1"/>
    <col min="13321" max="13321" width="15.140625" style="204" bestFit="1" customWidth="1"/>
    <col min="13322" max="13322" width="16.5703125" style="204" bestFit="1" customWidth="1"/>
    <col min="13323" max="13323" width="11.42578125" style="204" bestFit="1" customWidth="1"/>
    <col min="13324" max="13568" width="9.140625" style="204"/>
    <col min="13569" max="13569" width="0" style="204" hidden="1" customWidth="1"/>
    <col min="13570" max="13570" width="69.7109375" style="204" customWidth="1"/>
    <col min="13571" max="13571" width="18.7109375" style="204" customWidth="1"/>
    <col min="13572" max="13572" width="17" style="204" customWidth="1"/>
    <col min="13573" max="13573" width="18.7109375" style="204" customWidth="1"/>
    <col min="13574" max="13574" width="10.7109375" style="204" customWidth="1"/>
    <col min="13575" max="13575" width="14.5703125" style="204" bestFit="1" customWidth="1"/>
    <col min="13576" max="13576" width="19.85546875" style="204" customWidth="1"/>
    <col min="13577" max="13577" width="15.140625" style="204" bestFit="1" customWidth="1"/>
    <col min="13578" max="13578" width="16.5703125" style="204" bestFit="1" customWidth="1"/>
    <col min="13579" max="13579" width="11.42578125" style="204" bestFit="1" customWidth="1"/>
    <col min="13580" max="13824" width="9.140625" style="204"/>
    <col min="13825" max="13825" width="0" style="204" hidden="1" customWidth="1"/>
    <col min="13826" max="13826" width="69.7109375" style="204" customWidth="1"/>
    <col min="13827" max="13827" width="18.7109375" style="204" customWidth="1"/>
    <col min="13828" max="13828" width="17" style="204" customWidth="1"/>
    <col min="13829" max="13829" width="18.7109375" style="204" customWidth="1"/>
    <col min="13830" max="13830" width="10.7109375" style="204" customWidth="1"/>
    <col min="13831" max="13831" width="14.5703125" style="204" bestFit="1" customWidth="1"/>
    <col min="13832" max="13832" width="19.85546875" style="204" customWidth="1"/>
    <col min="13833" max="13833" width="15.140625" style="204" bestFit="1" customWidth="1"/>
    <col min="13834" max="13834" width="16.5703125" style="204" bestFit="1" customWidth="1"/>
    <col min="13835" max="13835" width="11.42578125" style="204" bestFit="1" customWidth="1"/>
    <col min="13836" max="14080" width="9.140625" style="204"/>
    <col min="14081" max="14081" width="0" style="204" hidden="1" customWidth="1"/>
    <col min="14082" max="14082" width="69.7109375" style="204" customWidth="1"/>
    <col min="14083" max="14083" width="18.7109375" style="204" customWidth="1"/>
    <col min="14084" max="14084" width="17" style="204" customWidth="1"/>
    <col min="14085" max="14085" width="18.7109375" style="204" customWidth="1"/>
    <col min="14086" max="14086" width="10.7109375" style="204" customWidth="1"/>
    <col min="14087" max="14087" width="14.5703125" style="204" bestFit="1" customWidth="1"/>
    <col min="14088" max="14088" width="19.85546875" style="204" customWidth="1"/>
    <col min="14089" max="14089" width="15.140625" style="204" bestFit="1" customWidth="1"/>
    <col min="14090" max="14090" width="16.5703125" style="204" bestFit="1" customWidth="1"/>
    <col min="14091" max="14091" width="11.42578125" style="204" bestFit="1" customWidth="1"/>
    <col min="14092" max="14336" width="9.140625" style="204"/>
    <col min="14337" max="14337" width="0" style="204" hidden="1" customWidth="1"/>
    <col min="14338" max="14338" width="69.7109375" style="204" customWidth="1"/>
    <col min="14339" max="14339" width="18.7109375" style="204" customWidth="1"/>
    <col min="14340" max="14340" width="17" style="204" customWidth="1"/>
    <col min="14341" max="14341" width="18.7109375" style="204" customWidth="1"/>
    <col min="14342" max="14342" width="10.7109375" style="204" customWidth="1"/>
    <col min="14343" max="14343" width="14.5703125" style="204" bestFit="1" customWidth="1"/>
    <col min="14344" max="14344" width="19.85546875" style="204" customWidth="1"/>
    <col min="14345" max="14345" width="15.140625" style="204" bestFit="1" customWidth="1"/>
    <col min="14346" max="14346" width="16.5703125" style="204" bestFit="1" customWidth="1"/>
    <col min="14347" max="14347" width="11.42578125" style="204" bestFit="1" customWidth="1"/>
    <col min="14348" max="14592" width="9.140625" style="204"/>
    <col min="14593" max="14593" width="0" style="204" hidden="1" customWidth="1"/>
    <col min="14594" max="14594" width="69.7109375" style="204" customWidth="1"/>
    <col min="14595" max="14595" width="18.7109375" style="204" customWidth="1"/>
    <col min="14596" max="14596" width="17" style="204" customWidth="1"/>
    <col min="14597" max="14597" width="18.7109375" style="204" customWidth="1"/>
    <col min="14598" max="14598" width="10.7109375" style="204" customWidth="1"/>
    <col min="14599" max="14599" width="14.5703125" style="204" bestFit="1" customWidth="1"/>
    <col min="14600" max="14600" width="19.85546875" style="204" customWidth="1"/>
    <col min="14601" max="14601" width="15.140625" style="204" bestFit="1" customWidth="1"/>
    <col min="14602" max="14602" width="16.5703125" style="204" bestFit="1" customWidth="1"/>
    <col min="14603" max="14603" width="11.42578125" style="204" bestFit="1" customWidth="1"/>
    <col min="14604" max="14848" width="9.140625" style="204"/>
    <col min="14849" max="14849" width="0" style="204" hidden="1" customWidth="1"/>
    <col min="14850" max="14850" width="69.7109375" style="204" customWidth="1"/>
    <col min="14851" max="14851" width="18.7109375" style="204" customWidth="1"/>
    <col min="14852" max="14852" width="17" style="204" customWidth="1"/>
    <col min="14853" max="14853" width="18.7109375" style="204" customWidth="1"/>
    <col min="14854" max="14854" width="10.7109375" style="204" customWidth="1"/>
    <col min="14855" max="14855" width="14.5703125" style="204" bestFit="1" customWidth="1"/>
    <col min="14856" max="14856" width="19.85546875" style="204" customWidth="1"/>
    <col min="14857" max="14857" width="15.140625" style="204" bestFit="1" customWidth="1"/>
    <col min="14858" max="14858" width="16.5703125" style="204" bestFit="1" customWidth="1"/>
    <col min="14859" max="14859" width="11.42578125" style="204" bestFit="1" customWidth="1"/>
    <col min="14860" max="15104" width="9.140625" style="204"/>
    <col min="15105" max="15105" width="0" style="204" hidden="1" customWidth="1"/>
    <col min="15106" max="15106" width="69.7109375" style="204" customWidth="1"/>
    <col min="15107" max="15107" width="18.7109375" style="204" customWidth="1"/>
    <col min="15108" max="15108" width="17" style="204" customWidth="1"/>
    <col min="15109" max="15109" width="18.7109375" style="204" customWidth="1"/>
    <col min="15110" max="15110" width="10.7109375" style="204" customWidth="1"/>
    <col min="15111" max="15111" width="14.5703125" style="204" bestFit="1" customWidth="1"/>
    <col min="15112" max="15112" width="19.85546875" style="204" customWidth="1"/>
    <col min="15113" max="15113" width="15.140625" style="204" bestFit="1" customWidth="1"/>
    <col min="15114" max="15114" width="16.5703125" style="204" bestFit="1" customWidth="1"/>
    <col min="15115" max="15115" width="11.42578125" style="204" bestFit="1" customWidth="1"/>
    <col min="15116" max="15360" width="9.140625" style="204"/>
    <col min="15361" max="15361" width="0" style="204" hidden="1" customWidth="1"/>
    <col min="15362" max="15362" width="69.7109375" style="204" customWidth="1"/>
    <col min="15363" max="15363" width="18.7109375" style="204" customWidth="1"/>
    <col min="15364" max="15364" width="17" style="204" customWidth="1"/>
    <col min="15365" max="15365" width="18.7109375" style="204" customWidth="1"/>
    <col min="15366" max="15366" width="10.7109375" style="204" customWidth="1"/>
    <col min="15367" max="15367" width="14.5703125" style="204" bestFit="1" customWidth="1"/>
    <col min="15368" max="15368" width="19.85546875" style="204" customWidth="1"/>
    <col min="15369" max="15369" width="15.140625" style="204" bestFit="1" customWidth="1"/>
    <col min="15370" max="15370" width="16.5703125" style="204" bestFit="1" customWidth="1"/>
    <col min="15371" max="15371" width="11.42578125" style="204" bestFit="1" customWidth="1"/>
    <col min="15372" max="15616" width="9.140625" style="204"/>
    <col min="15617" max="15617" width="0" style="204" hidden="1" customWidth="1"/>
    <col min="15618" max="15618" width="69.7109375" style="204" customWidth="1"/>
    <col min="15619" max="15619" width="18.7109375" style="204" customWidth="1"/>
    <col min="15620" max="15620" width="17" style="204" customWidth="1"/>
    <col min="15621" max="15621" width="18.7109375" style="204" customWidth="1"/>
    <col min="15622" max="15622" width="10.7109375" style="204" customWidth="1"/>
    <col min="15623" max="15623" width="14.5703125" style="204" bestFit="1" customWidth="1"/>
    <col min="15624" max="15624" width="19.85546875" style="204" customWidth="1"/>
    <col min="15625" max="15625" width="15.140625" style="204" bestFit="1" customWidth="1"/>
    <col min="15626" max="15626" width="16.5703125" style="204" bestFit="1" customWidth="1"/>
    <col min="15627" max="15627" width="11.42578125" style="204" bestFit="1" customWidth="1"/>
    <col min="15628" max="15872" width="9.140625" style="204"/>
    <col min="15873" max="15873" width="0" style="204" hidden="1" customWidth="1"/>
    <col min="15874" max="15874" width="69.7109375" style="204" customWidth="1"/>
    <col min="15875" max="15875" width="18.7109375" style="204" customWidth="1"/>
    <col min="15876" max="15876" width="17" style="204" customWidth="1"/>
    <col min="15877" max="15877" width="18.7109375" style="204" customWidth="1"/>
    <col min="15878" max="15878" width="10.7109375" style="204" customWidth="1"/>
    <col min="15879" max="15879" width="14.5703125" style="204" bestFit="1" customWidth="1"/>
    <col min="15880" max="15880" width="19.85546875" style="204" customWidth="1"/>
    <col min="15881" max="15881" width="15.140625" style="204" bestFit="1" customWidth="1"/>
    <col min="15882" max="15882" width="16.5703125" style="204" bestFit="1" customWidth="1"/>
    <col min="15883" max="15883" width="11.42578125" style="204" bestFit="1" customWidth="1"/>
    <col min="15884" max="16128" width="9.140625" style="204"/>
    <col min="16129" max="16129" width="0" style="204" hidden="1" customWidth="1"/>
    <col min="16130" max="16130" width="69.7109375" style="204" customWidth="1"/>
    <col min="16131" max="16131" width="18.7109375" style="204" customWidth="1"/>
    <col min="16132" max="16132" width="17" style="204" customWidth="1"/>
    <col min="16133" max="16133" width="18.7109375" style="204" customWidth="1"/>
    <col min="16134" max="16134" width="10.7109375" style="204" customWidth="1"/>
    <col min="16135" max="16135" width="14.5703125" style="204" bestFit="1" customWidth="1"/>
    <col min="16136" max="16136" width="19.85546875" style="204" customWidth="1"/>
    <col min="16137" max="16137" width="15.140625" style="204" bestFit="1" customWidth="1"/>
    <col min="16138" max="16138" width="16.5703125" style="204" bestFit="1" customWidth="1"/>
    <col min="16139" max="16139" width="11.42578125" style="204" bestFit="1" customWidth="1"/>
    <col min="16140" max="16384" width="9.140625" style="204"/>
  </cols>
  <sheetData>
    <row r="1" spans="2:12" hidden="1" x14ac:dyDescent="0.25">
      <c r="B1" s="495" t="s">
        <v>0</v>
      </c>
      <c r="C1" s="496"/>
      <c r="D1" s="496"/>
      <c r="E1" s="496"/>
      <c r="F1" s="496"/>
      <c r="G1" s="496"/>
      <c r="H1" s="497"/>
    </row>
    <row r="2" spans="2:12" hidden="1" x14ac:dyDescent="0.25">
      <c r="B2" s="498" t="s">
        <v>1</v>
      </c>
      <c r="C2" s="499"/>
      <c r="D2" s="499"/>
      <c r="E2" s="499"/>
      <c r="F2" s="499"/>
      <c r="G2" s="499"/>
      <c r="H2" s="500"/>
    </row>
    <row r="3" spans="2:12" x14ac:dyDescent="0.25">
      <c r="B3" s="25" t="s">
        <v>2</v>
      </c>
      <c r="C3" s="285"/>
      <c r="D3" s="286"/>
      <c r="E3" s="287"/>
      <c r="F3" s="287"/>
      <c r="G3" s="287"/>
      <c r="H3" s="27"/>
    </row>
    <row r="4" spans="2:12" x14ac:dyDescent="0.25">
      <c r="B4" s="25" t="s">
        <v>660</v>
      </c>
      <c r="C4" s="285"/>
      <c r="D4" s="316"/>
      <c r="E4" s="285"/>
      <c r="F4" s="285"/>
      <c r="G4" s="285"/>
      <c r="H4" s="44"/>
    </row>
    <row r="5" spans="2:12" x14ac:dyDescent="0.25">
      <c r="B5" s="332" t="s">
        <v>746</v>
      </c>
      <c r="C5" s="288"/>
      <c r="D5" s="289"/>
      <c r="E5" s="288"/>
      <c r="F5" s="288"/>
      <c r="G5" s="288"/>
      <c r="H5" s="30"/>
    </row>
    <row r="6" spans="2:12" x14ac:dyDescent="0.25">
      <c r="B6" s="25"/>
      <c r="C6" s="288"/>
      <c r="D6" s="289"/>
      <c r="E6" s="288"/>
      <c r="F6" s="288"/>
      <c r="G6" s="288"/>
      <c r="H6" s="30"/>
    </row>
    <row r="7" spans="2:12" ht="30" x14ac:dyDescent="0.25">
      <c r="B7" s="216" t="s">
        <v>4</v>
      </c>
      <c r="C7" s="52" t="s">
        <v>5</v>
      </c>
      <c r="D7" s="53" t="s">
        <v>6</v>
      </c>
      <c r="E7" s="453" t="s">
        <v>7</v>
      </c>
      <c r="F7" s="128" t="s">
        <v>8</v>
      </c>
      <c r="G7" s="219" t="s">
        <v>9</v>
      </c>
      <c r="H7" s="54" t="s">
        <v>10</v>
      </c>
      <c r="J7" s="264"/>
    </row>
    <row r="8" spans="2:12" x14ac:dyDescent="0.25">
      <c r="B8" s="206" t="s">
        <v>11</v>
      </c>
      <c r="C8" s="220"/>
      <c r="D8" s="290"/>
      <c r="E8" s="292"/>
      <c r="F8" s="454"/>
      <c r="G8" s="292"/>
      <c r="H8" s="293"/>
      <c r="J8" s="264"/>
    </row>
    <row r="9" spans="2:12" x14ac:dyDescent="0.25">
      <c r="B9" s="206" t="s">
        <v>12</v>
      </c>
      <c r="C9" s="220"/>
      <c r="D9" s="290"/>
      <c r="E9" s="292"/>
      <c r="F9" s="454"/>
      <c r="G9" s="292"/>
      <c r="H9" s="293"/>
      <c r="J9" s="264"/>
    </row>
    <row r="10" spans="2:12" x14ac:dyDescent="0.25">
      <c r="B10" s="226" t="s">
        <v>13</v>
      </c>
      <c r="C10" s="220"/>
      <c r="D10" s="290"/>
      <c r="E10" s="292"/>
      <c r="F10" s="454"/>
      <c r="G10" s="292"/>
      <c r="H10" s="293"/>
      <c r="J10" s="204"/>
    </row>
    <row r="11" spans="2:12" x14ac:dyDescent="0.25">
      <c r="B11" s="428" t="s">
        <v>330</v>
      </c>
      <c r="C11" s="555" t="s">
        <v>15</v>
      </c>
      <c r="D11" s="556">
        <v>1150</v>
      </c>
      <c r="E11" s="400">
        <v>12194.94</v>
      </c>
      <c r="F11" s="372">
        <v>6.98</v>
      </c>
      <c r="G11" s="420">
        <v>4.1699000000000002</v>
      </c>
      <c r="H11" s="295" t="s">
        <v>331</v>
      </c>
      <c r="J11" s="204"/>
    </row>
    <row r="12" spans="2:12" x14ac:dyDescent="0.25">
      <c r="B12" s="428" t="s">
        <v>69</v>
      </c>
      <c r="C12" s="555" t="s">
        <v>15</v>
      </c>
      <c r="D12" s="556">
        <v>750</v>
      </c>
      <c r="E12" s="400">
        <v>7785.26</v>
      </c>
      <c r="F12" s="372">
        <v>4.45</v>
      </c>
      <c r="G12" s="420">
        <v>4.915</v>
      </c>
      <c r="H12" s="295" t="s">
        <v>70</v>
      </c>
      <c r="J12" s="204"/>
    </row>
    <row r="13" spans="2:12" x14ac:dyDescent="0.25">
      <c r="B13" s="428" t="s">
        <v>356</v>
      </c>
      <c r="C13" s="242" t="s">
        <v>237</v>
      </c>
      <c r="D13" s="21">
        <v>750</v>
      </c>
      <c r="E13" s="400">
        <v>7698.2</v>
      </c>
      <c r="F13" s="372">
        <v>4.4000000000000004</v>
      </c>
      <c r="G13" s="420">
        <v>4.63</v>
      </c>
      <c r="H13" s="295" t="s">
        <v>357</v>
      </c>
      <c r="J13" s="204"/>
    </row>
    <row r="14" spans="2:12" x14ac:dyDescent="0.25">
      <c r="B14" s="428" t="s">
        <v>489</v>
      </c>
      <c r="C14" s="242" t="s">
        <v>15</v>
      </c>
      <c r="D14" s="21">
        <v>500</v>
      </c>
      <c r="E14" s="400">
        <v>5272.29</v>
      </c>
      <c r="F14" s="372">
        <v>3.02</v>
      </c>
      <c r="G14" s="420">
        <v>4.1600999999999999</v>
      </c>
      <c r="H14" s="295" t="s">
        <v>490</v>
      </c>
      <c r="J14" s="204"/>
    </row>
    <row r="15" spans="2:12" x14ac:dyDescent="0.25">
      <c r="B15" s="206" t="s">
        <v>79</v>
      </c>
      <c r="C15" s="220"/>
      <c r="D15" s="124"/>
      <c r="E15" s="455">
        <f>SUM(E11:E14)</f>
        <v>32950.69</v>
      </c>
      <c r="F15" s="455">
        <f>SUM(F11:F14)</f>
        <v>18.850000000000001</v>
      </c>
      <c r="G15" s="441"/>
      <c r="H15" s="423"/>
      <c r="I15" s="373"/>
      <c r="J15" s="61"/>
      <c r="K15" s="56"/>
      <c r="L15" s="373"/>
    </row>
    <row r="16" spans="2:12" x14ac:dyDescent="0.25">
      <c r="B16" s="206" t="s">
        <v>81</v>
      </c>
      <c r="C16" s="220"/>
      <c r="D16" s="124"/>
      <c r="E16" s="397"/>
      <c r="F16" s="456"/>
      <c r="G16" s="441"/>
      <c r="H16" s="423"/>
      <c r="I16" s="373"/>
      <c r="J16" s="204"/>
      <c r="L16" s="373"/>
    </row>
    <row r="17" spans="2:12" x14ac:dyDescent="0.25">
      <c r="B17" s="206" t="s">
        <v>82</v>
      </c>
      <c r="C17" s="220"/>
      <c r="D17" s="124"/>
      <c r="E17" s="397"/>
      <c r="F17" s="456"/>
      <c r="G17" s="441"/>
      <c r="H17" s="423"/>
      <c r="I17" s="373"/>
      <c r="J17" s="204"/>
      <c r="L17" s="373"/>
    </row>
    <row r="18" spans="2:12" x14ac:dyDescent="0.25">
      <c r="B18" s="227" t="s">
        <v>661</v>
      </c>
      <c r="C18" s="239" t="s">
        <v>90</v>
      </c>
      <c r="D18" s="129">
        <v>40000000</v>
      </c>
      <c r="E18" s="400">
        <v>41177.4</v>
      </c>
      <c r="F18" s="457">
        <v>23.55</v>
      </c>
      <c r="G18" s="438">
        <v>3.9334000000000002</v>
      </c>
      <c r="H18" s="423" t="s">
        <v>662</v>
      </c>
      <c r="I18" s="373"/>
      <c r="J18" s="204"/>
      <c r="L18" s="373"/>
    </row>
    <row r="19" spans="2:12" x14ac:dyDescent="0.25">
      <c r="B19" s="206" t="s">
        <v>79</v>
      </c>
      <c r="C19" s="220"/>
      <c r="D19" s="124"/>
      <c r="E19" s="455">
        <f>SUM(E18:E18)</f>
        <v>41177.4</v>
      </c>
      <c r="F19" s="455">
        <f>SUM(F18:F18)</f>
        <v>23.55</v>
      </c>
      <c r="G19" s="441"/>
      <c r="H19" s="423"/>
      <c r="I19" s="373"/>
      <c r="J19" s="204"/>
      <c r="L19" s="373"/>
    </row>
    <row r="20" spans="2:12" x14ac:dyDescent="0.25">
      <c r="B20" s="230" t="s">
        <v>83</v>
      </c>
      <c r="C20" s="242"/>
      <c r="D20" s="21"/>
      <c r="E20" s="400"/>
      <c r="F20" s="457"/>
      <c r="G20" s="400"/>
      <c r="H20" s="423"/>
      <c r="I20" s="373"/>
      <c r="J20" s="204"/>
      <c r="L20" s="373"/>
    </row>
    <row r="21" spans="2:12" x14ac:dyDescent="0.25">
      <c r="B21" s="230" t="s">
        <v>99</v>
      </c>
      <c r="C21" s="242"/>
      <c r="D21" s="21"/>
      <c r="E21" s="400"/>
      <c r="F21" s="457"/>
      <c r="G21" s="400"/>
      <c r="H21" s="423"/>
      <c r="I21" s="373"/>
      <c r="J21" s="65"/>
      <c r="K21" s="65"/>
      <c r="L21" s="373"/>
    </row>
    <row r="22" spans="2:12" x14ac:dyDescent="0.25">
      <c r="B22" s="242" t="s">
        <v>384</v>
      </c>
      <c r="C22" s="242" t="s">
        <v>295</v>
      </c>
      <c r="D22" s="21">
        <v>2500</v>
      </c>
      <c r="E22" s="400">
        <v>12060.46</v>
      </c>
      <c r="F22" s="401">
        <v>6.9</v>
      </c>
      <c r="G22" s="400">
        <v>4.6349999999999998</v>
      </c>
      <c r="H22" s="423" t="s">
        <v>385</v>
      </c>
      <c r="J22" s="65"/>
      <c r="K22" s="65"/>
      <c r="L22" s="373"/>
    </row>
    <row r="23" spans="2:12" x14ac:dyDescent="0.25">
      <c r="B23" s="242" t="s">
        <v>663</v>
      </c>
      <c r="C23" s="242" t="s">
        <v>295</v>
      </c>
      <c r="D23" s="21">
        <v>1000</v>
      </c>
      <c r="E23" s="400">
        <v>4940.2</v>
      </c>
      <c r="F23" s="401">
        <v>2.83</v>
      </c>
      <c r="G23" s="400">
        <v>3.9449999999999998</v>
      </c>
      <c r="H23" s="423" t="s">
        <v>664</v>
      </c>
      <c r="J23" s="65"/>
      <c r="K23" s="65"/>
      <c r="L23" s="373"/>
    </row>
    <row r="24" spans="2:12" x14ac:dyDescent="0.25">
      <c r="B24" s="242" t="s">
        <v>665</v>
      </c>
      <c r="C24" s="242" t="s">
        <v>300</v>
      </c>
      <c r="D24" s="21">
        <v>1000</v>
      </c>
      <c r="E24" s="400">
        <v>4842.79</v>
      </c>
      <c r="F24" s="401">
        <v>2.77</v>
      </c>
      <c r="G24" s="400">
        <v>4.665</v>
      </c>
      <c r="H24" s="423" t="s">
        <v>666</v>
      </c>
      <c r="J24" s="65"/>
      <c r="K24" s="65"/>
      <c r="L24" s="373"/>
    </row>
    <row r="25" spans="2:12" x14ac:dyDescent="0.25">
      <c r="B25" s="242" t="s">
        <v>377</v>
      </c>
      <c r="C25" s="242" t="s">
        <v>300</v>
      </c>
      <c r="D25" s="21">
        <v>1000</v>
      </c>
      <c r="E25" s="400">
        <v>4842.1899999999996</v>
      </c>
      <c r="F25" s="401">
        <v>2.77</v>
      </c>
      <c r="G25" s="400">
        <v>4.665</v>
      </c>
      <c r="H25" s="423" t="s">
        <v>378</v>
      </c>
      <c r="J25" s="65"/>
      <c r="K25" s="65"/>
      <c r="L25" s="373"/>
    </row>
    <row r="26" spans="2:12" x14ac:dyDescent="0.25">
      <c r="B26" s="242" t="s">
        <v>796</v>
      </c>
      <c r="C26" s="242" t="s">
        <v>295</v>
      </c>
      <c r="D26" s="21">
        <v>1000</v>
      </c>
      <c r="E26" s="400">
        <v>4774.07</v>
      </c>
      <c r="F26" s="401">
        <v>2.73</v>
      </c>
      <c r="G26" s="400">
        <v>4.8250000000000002</v>
      </c>
      <c r="H26" s="423" t="s">
        <v>797</v>
      </c>
      <c r="J26" s="65"/>
      <c r="K26" s="65"/>
      <c r="L26" s="373"/>
    </row>
    <row r="27" spans="2:12" x14ac:dyDescent="0.25">
      <c r="B27" s="242" t="s">
        <v>794</v>
      </c>
      <c r="C27" s="242" t="s">
        <v>300</v>
      </c>
      <c r="D27" s="21">
        <v>500</v>
      </c>
      <c r="E27" s="400">
        <v>2388.7600000000002</v>
      </c>
      <c r="F27" s="401">
        <v>1.37</v>
      </c>
      <c r="G27" s="400">
        <v>4.8149999999999995</v>
      </c>
      <c r="H27" s="423" t="s">
        <v>795</v>
      </c>
      <c r="J27" s="65"/>
      <c r="K27" s="65"/>
      <c r="L27" s="373"/>
    </row>
    <row r="28" spans="2:12" x14ac:dyDescent="0.25">
      <c r="B28" s="242" t="s">
        <v>536</v>
      </c>
      <c r="C28" s="242" t="s">
        <v>300</v>
      </c>
      <c r="D28" s="21">
        <v>1667</v>
      </c>
      <c r="E28" s="400">
        <v>1654.03</v>
      </c>
      <c r="F28" s="372">
        <v>0.95</v>
      </c>
      <c r="G28" s="343">
        <v>3.9207999999999998</v>
      </c>
      <c r="H28" s="423" t="s">
        <v>537</v>
      </c>
      <c r="J28" s="61"/>
      <c r="K28" s="56"/>
      <c r="L28" s="373"/>
    </row>
    <row r="29" spans="2:12" x14ac:dyDescent="0.25">
      <c r="B29" s="242" t="s">
        <v>804</v>
      </c>
      <c r="C29" s="242" t="s">
        <v>298</v>
      </c>
      <c r="D29" s="21">
        <v>250</v>
      </c>
      <c r="E29" s="400">
        <v>1195.1600000000001</v>
      </c>
      <c r="F29" s="372">
        <v>0.68</v>
      </c>
      <c r="G29" s="343">
        <v>4.7849999999999993</v>
      </c>
      <c r="H29" s="423" t="s">
        <v>805</v>
      </c>
      <c r="J29" s="61"/>
      <c r="K29" s="56"/>
      <c r="L29" s="373"/>
    </row>
    <row r="30" spans="2:12" s="372" customFormat="1" x14ac:dyDescent="0.25">
      <c r="B30" s="230" t="s">
        <v>79</v>
      </c>
      <c r="C30" s="230"/>
      <c r="D30" s="22"/>
      <c r="E30" s="455">
        <f>SUM(E22:E29)</f>
        <v>36697.660000000003</v>
      </c>
      <c r="F30" s="455">
        <f>SUM(F22:F29)</f>
        <v>21</v>
      </c>
      <c r="G30" s="441"/>
      <c r="H30" s="423"/>
      <c r="I30" s="373"/>
      <c r="J30" s="204"/>
    </row>
    <row r="31" spans="2:12" s="372" customFormat="1" x14ac:dyDescent="0.25">
      <c r="B31" s="230" t="s">
        <v>301</v>
      </c>
      <c r="C31" s="242"/>
      <c r="D31" s="21"/>
      <c r="E31" s="400"/>
      <c r="F31" s="457"/>
      <c r="G31" s="400"/>
      <c r="H31" s="423"/>
      <c r="I31" s="373"/>
      <c r="J31" s="204"/>
    </row>
    <row r="32" spans="2:12" s="372" customFormat="1" x14ac:dyDescent="0.25">
      <c r="B32" s="230" t="s">
        <v>13</v>
      </c>
      <c r="C32" s="242"/>
      <c r="D32" s="21"/>
      <c r="E32" s="400"/>
      <c r="G32" s="343"/>
      <c r="H32" s="423"/>
      <c r="I32" s="373"/>
      <c r="J32" s="204"/>
    </row>
    <row r="33" spans="1:10" s="372" customFormat="1" x14ac:dyDescent="0.25">
      <c r="B33" s="242" t="s">
        <v>667</v>
      </c>
      <c r="C33" s="242" t="s">
        <v>300</v>
      </c>
      <c r="D33" s="21">
        <v>2000</v>
      </c>
      <c r="E33" s="400">
        <v>9874.33</v>
      </c>
      <c r="F33" s="372">
        <v>5.65</v>
      </c>
      <c r="G33" s="343">
        <v>4.1849999999999996</v>
      </c>
      <c r="H33" s="423" t="s">
        <v>668</v>
      </c>
      <c r="I33" s="204"/>
      <c r="J33" s="204"/>
    </row>
    <row r="34" spans="1:10" s="372" customFormat="1" x14ac:dyDescent="0.25">
      <c r="B34" s="242" t="s">
        <v>386</v>
      </c>
      <c r="C34" s="242" t="s">
        <v>300</v>
      </c>
      <c r="D34" s="21">
        <v>2000</v>
      </c>
      <c r="E34" s="400">
        <v>9867.77</v>
      </c>
      <c r="F34" s="372">
        <v>5.64</v>
      </c>
      <c r="G34" s="343">
        <v>4.1450000000000005</v>
      </c>
      <c r="H34" s="423" t="s">
        <v>387</v>
      </c>
      <c r="I34" s="204"/>
      <c r="J34" s="204"/>
    </row>
    <row r="35" spans="1:10" s="372" customFormat="1" x14ac:dyDescent="0.25">
      <c r="B35" s="242" t="s">
        <v>313</v>
      </c>
      <c r="C35" s="242" t="s">
        <v>300</v>
      </c>
      <c r="D35" s="21">
        <v>1000</v>
      </c>
      <c r="E35" s="400">
        <v>4967.5600000000004</v>
      </c>
      <c r="F35" s="372">
        <v>2.84</v>
      </c>
      <c r="G35" s="343">
        <v>4.0400000000000009</v>
      </c>
      <c r="H35" s="423" t="s">
        <v>314</v>
      </c>
      <c r="I35" s="204"/>
      <c r="J35" s="204"/>
    </row>
    <row r="36" spans="1:10" s="372" customFormat="1" x14ac:dyDescent="0.25">
      <c r="B36" s="242" t="s">
        <v>669</v>
      </c>
      <c r="C36" s="242" t="s">
        <v>300</v>
      </c>
      <c r="D36" s="21">
        <v>1000</v>
      </c>
      <c r="E36" s="400">
        <v>4953.32</v>
      </c>
      <c r="F36" s="372">
        <v>2.83</v>
      </c>
      <c r="G36" s="343">
        <v>3.9998999999999998</v>
      </c>
      <c r="H36" s="423" t="s">
        <v>670</v>
      </c>
      <c r="I36" s="204"/>
      <c r="J36" s="204"/>
    </row>
    <row r="37" spans="1:10" s="372" customFormat="1" x14ac:dyDescent="0.25">
      <c r="B37" s="230" t="s">
        <v>79</v>
      </c>
      <c r="C37" s="230"/>
      <c r="D37" s="22"/>
      <c r="E37" s="455">
        <f>SUM(E33:E36)</f>
        <v>29662.98</v>
      </c>
      <c r="F37" s="455">
        <f>SUM(F33:F36)</f>
        <v>16.96</v>
      </c>
      <c r="G37" s="441"/>
      <c r="H37" s="423"/>
      <c r="I37" s="373"/>
      <c r="J37" s="204"/>
    </row>
    <row r="38" spans="1:10" s="372" customFormat="1" x14ac:dyDescent="0.25">
      <c r="B38" s="230" t="s">
        <v>85</v>
      </c>
      <c r="C38" s="230"/>
      <c r="D38" s="22"/>
      <c r="E38" s="458"/>
      <c r="F38" s="397"/>
      <c r="G38" s="399"/>
      <c r="H38" s="237"/>
      <c r="I38" s="373"/>
      <c r="J38" s="204"/>
    </row>
    <row r="39" spans="1:10" s="372" customFormat="1" x14ac:dyDescent="0.25">
      <c r="B39" s="242" t="s">
        <v>671</v>
      </c>
      <c r="C39" s="242" t="s">
        <v>90</v>
      </c>
      <c r="D39" s="21">
        <v>5000000</v>
      </c>
      <c r="E39" s="400">
        <v>4944.2</v>
      </c>
      <c r="F39" s="400">
        <v>2.83</v>
      </c>
      <c r="G39" s="401">
        <v>3.8498999999999999</v>
      </c>
      <c r="H39" s="423" t="s">
        <v>672</v>
      </c>
      <c r="I39" s="373"/>
      <c r="J39" s="204"/>
    </row>
    <row r="40" spans="1:10" s="372" customFormat="1" x14ac:dyDescent="0.25">
      <c r="B40" s="230" t="s">
        <v>79</v>
      </c>
      <c r="C40" s="230"/>
      <c r="D40" s="22"/>
      <c r="E40" s="455">
        <f>SUM(E39:E39)</f>
        <v>4944.2</v>
      </c>
      <c r="F40" s="455">
        <f>SUM(F39:F39)</f>
        <v>2.83</v>
      </c>
      <c r="G40" s="399"/>
      <c r="H40" s="237"/>
      <c r="I40" s="373"/>
      <c r="J40" s="204"/>
    </row>
    <row r="41" spans="1:10" s="372" customFormat="1" x14ac:dyDescent="0.25">
      <c r="B41" s="230" t="s">
        <v>101</v>
      </c>
      <c r="C41" s="242"/>
      <c r="D41" s="269"/>
      <c r="E41" s="438">
        <v>26733.93</v>
      </c>
      <c r="F41" s="459">
        <v>15.29</v>
      </c>
      <c r="G41" s="343"/>
      <c r="H41" s="224"/>
      <c r="I41" s="253"/>
      <c r="J41" s="204"/>
    </row>
    <row r="42" spans="1:10" s="372" customFormat="1" x14ac:dyDescent="0.25">
      <c r="B42" s="230" t="s">
        <v>102</v>
      </c>
      <c r="C42" s="242"/>
      <c r="D42" s="269"/>
      <c r="E42" s="438">
        <v>2658.31</v>
      </c>
      <c r="F42" s="459">
        <v>1.52</v>
      </c>
      <c r="G42" s="343"/>
      <c r="H42" s="224"/>
      <c r="I42" s="253"/>
      <c r="J42" s="204"/>
    </row>
    <row r="43" spans="1:10" s="372" customFormat="1" x14ac:dyDescent="0.25">
      <c r="B43" s="258" t="s">
        <v>103</v>
      </c>
      <c r="C43" s="258"/>
      <c r="D43" s="273"/>
      <c r="E43" s="440">
        <f>E42+E41+E30+E15+E37+E40+E19</f>
        <v>174825.17</v>
      </c>
      <c r="F43" s="440">
        <f>F42+F41+F30+F15+F37+F40+F19</f>
        <v>100</v>
      </c>
      <c r="G43" s="446"/>
      <c r="H43" s="274"/>
      <c r="I43" s="253"/>
      <c r="J43" s="204"/>
    </row>
    <row r="44" spans="1:10" s="372" customFormat="1" ht="17.45" customHeight="1" x14ac:dyDescent="0.25">
      <c r="B44" s="47" t="s">
        <v>104</v>
      </c>
      <c r="C44" s="321"/>
      <c r="D44" s="322"/>
      <c r="E44" s="447"/>
      <c r="F44" s="447"/>
      <c r="G44" s="447"/>
      <c r="H44" s="58"/>
      <c r="I44" s="130"/>
      <c r="J44" s="204"/>
    </row>
    <row r="45" spans="1:10" s="372" customFormat="1" x14ac:dyDescent="0.25">
      <c r="B45" s="532" t="s">
        <v>105</v>
      </c>
      <c r="C45" s="511"/>
      <c r="D45" s="511"/>
      <c r="E45" s="511"/>
      <c r="F45" s="511"/>
      <c r="G45" s="511"/>
      <c r="H45" s="512"/>
      <c r="I45" s="204"/>
      <c r="J45" s="204"/>
    </row>
    <row r="46" spans="1:10" s="372" customFormat="1" x14ac:dyDescent="0.25">
      <c r="B46" s="19" t="s">
        <v>106</v>
      </c>
      <c r="C46" s="280"/>
      <c r="D46" s="280"/>
      <c r="E46" s="280"/>
      <c r="F46" s="280"/>
      <c r="G46" s="280"/>
      <c r="H46" s="281"/>
      <c r="I46" s="204"/>
      <c r="J46" s="204"/>
    </row>
    <row r="47" spans="1:10" s="372" customFormat="1" x14ac:dyDescent="0.25">
      <c r="B47" s="265" t="s">
        <v>107</v>
      </c>
      <c r="C47" s="280"/>
      <c r="D47" s="280"/>
      <c r="E47" s="280"/>
      <c r="F47" s="280"/>
      <c r="G47" s="280"/>
      <c r="H47" s="281"/>
      <c r="I47" s="204"/>
      <c r="J47" s="204"/>
    </row>
    <row r="48" spans="1:10" s="19" customFormat="1" x14ac:dyDescent="0.25">
      <c r="A48" s="47"/>
      <c r="H48" s="20"/>
      <c r="I48" s="204"/>
      <c r="J48" s="205"/>
    </row>
    <row r="49" spans="1:12" s="19" customFormat="1" x14ac:dyDescent="0.25">
      <c r="A49" s="204"/>
      <c r="E49" s="59"/>
      <c r="H49" s="20"/>
      <c r="I49" s="204"/>
      <c r="J49" s="205"/>
      <c r="K49" s="204"/>
      <c r="L49" s="204"/>
    </row>
    <row r="51" spans="1:12" x14ac:dyDescent="0.25">
      <c r="E51" s="59"/>
    </row>
    <row r="53" spans="1:12" s="19" customFormat="1" x14ac:dyDescent="0.25">
      <c r="A53" s="204"/>
      <c r="H53" s="20"/>
      <c r="I53" s="204"/>
      <c r="J53" s="205"/>
      <c r="K53" s="204"/>
      <c r="L53" s="204"/>
    </row>
  </sheetData>
  <mergeCells count="3">
    <mergeCell ref="B1:H1"/>
    <mergeCell ref="B2:H2"/>
    <mergeCell ref="B45:H45"/>
  </mergeCells>
  <pageMargins left="0.7" right="0.7" top="0.75" bottom="0.75" header="0.3" footer="0.3"/>
  <pageSetup scale="1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14"/>
  <sheetViews>
    <sheetView topLeftCell="B1" zoomScale="85" zoomScaleNormal="85" workbookViewId="0">
      <selection activeCell="B3" sqref="B3"/>
    </sheetView>
  </sheetViews>
  <sheetFormatPr defaultRowHeight="15" x14ac:dyDescent="0.25"/>
  <cols>
    <col min="1" max="1" width="0" style="138" hidden="1" customWidth="1"/>
    <col min="2" max="2" width="92.7109375" style="138" customWidth="1"/>
    <col min="3" max="3" width="13.85546875" style="138" bestFit="1" customWidth="1"/>
    <col min="4" max="4" width="19.5703125" style="138" customWidth="1"/>
    <col min="5" max="5" width="21.42578125" style="138" customWidth="1"/>
    <col min="6" max="6" width="28.7109375" style="138" customWidth="1"/>
    <col min="7" max="7" width="19.5703125" style="138" customWidth="1"/>
    <col min="8" max="8" width="39.5703125" style="137" bestFit="1" customWidth="1"/>
    <col min="9" max="256" width="9.140625" style="138"/>
    <col min="257" max="257" width="0" style="138" hidden="1" customWidth="1"/>
    <col min="258" max="258" width="92.7109375" style="138" customWidth="1"/>
    <col min="259" max="259" width="13.85546875" style="138" bestFit="1" customWidth="1"/>
    <col min="260" max="260" width="19.5703125" style="138" customWidth="1"/>
    <col min="261" max="261" width="21.42578125" style="138" customWidth="1"/>
    <col min="262" max="262" width="28.7109375" style="138" customWidth="1"/>
    <col min="263" max="263" width="19.5703125" style="138" customWidth="1"/>
    <col min="264" max="264" width="39.5703125" style="138" bestFit="1" customWidth="1"/>
    <col min="265" max="512" width="9.140625" style="138"/>
    <col min="513" max="513" width="0" style="138" hidden="1" customWidth="1"/>
    <col min="514" max="514" width="92.7109375" style="138" customWidth="1"/>
    <col min="515" max="515" width="13.85546875" style="138" bestFit="1" customWidth="1"/>
    <col min="516" max="516" width="19.5703125" style="138" customWidth="1"/>
    <col min="517" max="517" width="21.42578125" style="138" customWidth="1"/>
    <col min="518" max="518" width="28.7109375" style="138" customWidth="1"/>
    <col min="519" max="519" width="19.5703125" style="138" customWidth="1"/>
    <col min="520" max="520" width="39.5703125" style="138" bestFit="1" customWidth="1"/>
    <col min="521" max="768" width="9.140625" style="138"/>
    <col min="769" max="769" width="0" style="138" hidden="1" customWidth="1"/>
    <col min="770" max="770" width="92.7109375" style="138" customWidth="1"/>
    <col min="771" max="771" width="13.85546875" style="138" bestFit="1" customWidth="1"/>
    <col min="772" max="772" width="19.5703125" style="138" customWidth="1"/>
    <col min="773" max="773" width="21.42578125" style="138" customWidth="1"/>
    <col min="774" max="774" width="28.7109375" style="138" customWidth="1"/>
    <col min="775" max="775" width="19.5703125" style="138" customWidth="1"/>
    <col min="776" max="776" width="39.5703125" style="138" bestFit="1" customWidth="1"/>
    <col min="777" max="1024" width="9.140625" style="138"/>
    <col min="1025" max="1025" width="0" style="138" hidden="1" customWidth="1"/>
    <col min="1026" max="1026" width="92.7109375" style="138" customWidth="1"/>
    <col min="1027" max="1027" width="13.85546875" style="138" bestFit="1" customWidth="1"/>
    <col min="1028" max="1028" width="19.5703125" style="138" customWidth="1"/>
    <col min="1029" max="1029" width="21.42578125" style="138" customWidth="1"/>
    <col min="1030" max="1030" width="28.7109375" style="138" customWidth="1"/>
    <col min="1031" max="1031" width="19.5703125" style="138" customWidth="1"/>
    <col min="1032" max="1032" width="39.5703125" style="138" bestFit="1" customWidth="1"/>
    <col min="1033" max="1280" width="9.140625" style="138"/>
    <col min="1281" max="1281" width="0" style="138" hidden="1" customWidth="1"/>
    <col min="1282" max="1282" width="92.7109375" style="138" customWidth="1"/>
    <col min="1283" max="1283" width="13.85546875" style="138" bestFit="1" customWidth="1"/>
    <col min="1284" max="1284" width="19.5703125" style="138" customWidth="1"/>
    <col min="1285" max="1285" width="21.42578125" style="138" customWidth="1"/>
    <col min="1286" max="1286" width="28.7109375" style="138" customWidth="1"/>
    <col min="1287" max="1287" width="19.5703125" style="138" customWidth="1"/>
    <col min="1288" max="1288" width="39.5703125" style="138" bestFit="1" customWidth="1"/>
    <col min="1289" max="1536" width="9.140625" style="138"/>
    <col min="1537" max="1537" width="0" style="138" hidden="1" customWidth="1"/>
    <col min="1538" max="1538" width="92.7109375" style="138" customWidth="1"/>
    <col min="1539" max="1539" width="13.85546875" style="138" bestFit="1" customWidth="1"/>
    <col min="1540" max="1540" width="19.5703125" style="138" customWidth="1"/>
    <col min="1541" max="1541" width="21.42578125" style="138" customWidth="1"/>
    <col min="1542" max="1542" width="28.7109375" style="138" customWidth="1"/>
    <col min="1543" max="1543" width="19.5703125" style="138" customWidth="1"/>
    <col min="1544" max="1544" width="39.5703125" style="138" bestFit="1" customWidth="1"/>
    <col min="1545" max="1792" width="9.140625" style="138"/>
    <col min="1793" max="1793" width="0" style="138" hidden="1" customWidth="1"/>
    <col min="1794" max="1794" width="92.7109375" style="138" customWidth="1"/>
    <col min="1795" max="1795" width="13.85546875" style="138" bestFit="1" customWidth="1"/>
    <col min="1796" max="1796" width="19.5703125" style="138" customWidth="1"/>
    <col min="1797" max="1797" width="21.42578125" style="138" customWidth="1"/>
    <col min="1798" max="1798" width="28.7109375" style="138" customWidth="1"/>
    <col min="1799" max="1799" width="19.5703125" style="138" customWidth="1"/>
    <col min="1800" max="1800" width="39.5703125" style="138" bestFit="1" customWidth="1"/>
    <col min="1801" max="2048" width="9.140625" style="138"/>
    <col min="2049" max="2049" width="0" style="138" hidden="1" customWidth="1"/>
    <col min="2050" max="2050" width="92.7109375" style="138" customWidth="1"/>
    <col min="2051" max="2051" width="13.85546875" style="138" bestFit="1" customWidth="1"/>
    <col min="2052" max="2052" width="19.5703125" style="138" customWidth="1"/>
    <col min="2053" max="2053" width="21.42578125" style="138" customWidth="1"/>
    <col min="2054" max="2054" width="28.7109375" style="138" customWidth="1"/>
    <col min="2055" max="2055" width="19.5703125" style="138" customWidth="1"/>
    <col min="2056" max="2056" width="39.5703125" style="138" bestFit="1" customWidth="1"/>
    <col min="2057" max="2304" width="9.140625" style="138"/>
    <col min="2305" max="2305" width="0" style="138" hidden="1" customWidth="1"/>
    <col min="2306" max="2306" width="92.7109375" style="138" customWidth="1"/>
    <col min="2307" max="2307" width="13.85546875" style="138" bestFit="1" customWidth="1"/>
    <col min="2308" max="2308" width="19.5703125" style="138" customWidth="1"/>
    <col min="2309" max="2309" width="21.42578125" style="138" customWidth="1"/>
    <col min="2310" max="2310" width="28.7109375" style="138" customWidth="1"/>
    <col min="2311" max="2311" width="19.5703125" style="138" customWidth="1"/>
    <col min="2312" max="2312" width="39.5703125" style="138" bestFit="1" customWidth="1"/>
    <col min="2313" max="2560" width="9.140625" style="138"/>
    <col min="2561" max="2561" width="0" style="138" hidden="1" customWidth="1"/>
    <col min="2562" max="2562" width="92.7109375" style="138" customWidth="1"/>
    <col min="2563" max="2563" width="13.85546875" style="138" bestFit="1" customWidth="1"/>
    <col min="2564" max="2564" width="19.5703125" style="138" customWidth="1"/>
    <col min="2565" max="2565" width="21.42578125" style="138" customWidth="1"/>
    <col min="2566" max="2566" width="28.7109375" style="138" customWidth="1"/>
    <col min="2567" max="2567" width="19.5703125" style="138" customWidth="1"/>
    <col min="2568" max="2568" width="39.5703125" style="138" bestFit="1" customWidth="1"/>
    <col min="2569" max="2816" width="9.140625" style="138"/>
    <col min="2817" max="2817" width="0" style="138" hidden="1" customWidth="1"/>
    <col min="2818" max="2818" width="92.7109375" style="138" customWidth="1"/>
    <col min="2819" max="2819" width="13.85546875" style="138" bestFit="1" customWidth="1"/>
    <col min="2820" max="2820" width="19.5703125" style="138" customWidth="1"/>
    <col min="2821" max="2821" width="21.42578125" style="138" customWidth="1"/>
    <col min="2822" max="2822" width="28.7109375" style="138" customWidth="1"/>
    <col min="2823" max="2823" width="19.5703125" style="138" customWidth="1"/>
    <col min="2824" max="2824" width="39.5703125" style="138" bestFit="1" customWidth="1"/>
    <col min="2825" max="3072" width="9.140625" style="138"/>
    <col min="3073" max="3073" width="0" style="138" hidden="1" customWidth="1"/>
    <col min="3074" max="3074" width="92.7109375" style="138" customWidth="1"/>
    <col min="3075" max="3075" width="13.85546875" style="138" bestFit="1" customWidth="1"/>
    <col min="3076" max="3076" width="19.5703125" style="138" customWidth="1"/>
    <col min="3077" max="3077" width="21.42578125" style="138" customWidth="1"/>
    <col min="3078" max="3078" width="28.7109375" style="138" customWidth="1"/>
    <col min="3079" max="3079" width="19.5703125" style="138" customWidth="1"/>
    <col min="3080" max="3080" width="39.5703125" style="138" bestFit="1" customWidth="1"/>
    <col min="3081" max="3328" width="9.140625" style="138"/>
    <col min="3329" max="3329" width="0" style="138" hidden="1" customWidth="1"/>
    <col min="3330" max="3330" width="92.7109375" style="138" customWidth="1"/>
    <col min="3331" max="3331" width="13.85546875" style="138" bestFit="1" customWidth="1"/>
    <col min="3332" max="3332" width="19.5703125" style="138" customWidth="1"/>
    <col min="3333" max="3333" width="21.42578125" style="138" customWidth="1"/>
    <col min="3334" max="3334" width="28.7109375" style="138" customWidth="1"/>
    <col min="3335" max="3335" width="19.5703125" style="138" customWidth="1"/>
    <col min="3336" max="3336" width="39.5703125" style="138" bestFit="1" customWidth="1"/>
    <col min="3337" max="3584" width="9.140625" style="138"/>
    <col min="3585" max="3585" width="0" style="138" hidden="1" customWidth="1"/>
    <col min="3586" max="3586" width="92.7109375" style="138" customWidth="1"/>
    <col min="3587" max="3587" width="13.85546875" style="138" bestFit="1" customWidth="1"/>
    <col min="3588" max="3588" width="19.5703125" style="138" customWidth="1"/>
    <col min="3589" max="3589" width="21.42578125" style="138" customWidth="1"/>
    <col min="3590" max="3590" width="28.7109375" style="138" customWidth="1"/>
    <col min="3591" max="3591" width="19.5703125" style="138" customWidth="1"/>
    <col min="3592" max="3592" width="39.5703125" style="138" bestFit="1" customWidth="1"/>
    <col min="3593" max="3840" width="9.140625" style="138"/>
    <col min="3841" max="3841" width="0" style="138" hidden="1" customWidth="1"/>
    <col min="3842" max="3842" width="92.7109375" style="138" customWidth="1"/>
    <col min="3843" max="3843" width="13.85546875" style="138" bestFit="1" customWidth="1"/>
    <col min="3844" max="3844" width="19.5703125" style="138" customWidth="1"/>
    <col min="3845" max="3845" width="21.42578125" style="138" customWidth="1"/>
    <col min="3846" max="3846" width="28.7109375" style="138" customWidth="1"/>
    <col min="3847" max="3847" width="19.5703125" style="138" customWidth="1"/>
    <col min="3848" max="3848" width="39.5703125" style="138" bestFit="1" customWidth="1"/>
    <col min="3849" max="4096" width="9.140625" style="138"/>
    <col min="4097" max="4097" width="0" style="138" hidden="1" customWidth="1"/>
    <col min="4098" max="4098" width="92.7109375" style="138" customWidth="1"/>
    <col min="4099" max="4099" width="13.85546875" style="138" bestFit="1" customWidth="1"/>
    <col min="4100" max="4100" width="19.5703125" style="138" customWidth="1"/>
    <col min="4101" max="4101" width="21.42578125" style="138" customWidth="1"/>
    <col min="4102" max="4102" width="28.7109375" style="138" customWidth="1"/>
    <col min="4103" max="4103" width="19.5703125" style="138" customWidth="1"/>
    <col min="4104" max="4104" width="39.5703125" style="138" bestFit="1" customWidth="1"/>
    <col min="4105" max="4352" width="9.140625" style="138"/>
    <col min="4353" max="4353" width="0" style="138" hidden="1" customWidth="1"/>
    <col min="4354" max="4354" width="92.7109375" style="138" customWidth="1"/>
    <col min="4355" max="4355" width="13.85546875" style="138" bestFit="1" customWidth="1"/>
    <col min="4356" max="4356" width="19.5703125" style="138" customWidth="1"/>
    <col min="4357" max="4357" width="21.42578125" style="138" customWidth="1"/>
    <col min="4358" max="4358" width="28.7109375" style="138" customWidth="1"/>
    <col min="4359" max="4359" width="19.5703125" style="138" customWidth="1"/>
    <col min="4360" max="4360" width="39.5703125" style="138" bestFit="1" customWidth="1"/>
    <col min="4361" max="4608" width="9.140625" style="138"/>
    <col min="4609" max="4609" width="0" style="138" hidden="1" customWidth="1"/>
    <col min="4610" max="4610" width="92.7109375" style="138" customWidth="1"/>
    <col min="4611" max="4611" width="13.85546875" style="138" bestFit="1" customWidth="1"/>
    <col min="4612" max="4612" width="19.5703125" style="138" customWidth="1"/>
    <col min="4613" max="4613" width="21.42578125" style="138" customWidth="1"/>
    <col min="4614" max="4614" width="28.7109375" style="138" customWidth="1"/>
    <col min="4615" max="4615" width="19.5703125" style="138" customWidth="1"/>
    <col min="4616" max="4616" width="39.5703125" style="138" bestFit="1" customWidth="1"/>
    <col min="4617" max="4864" width="9.140625" style="138"/>
    <col min="4865" max="4865" width="0" style="138" hidden="1" customWidth="1"/>
    <col min="4866" max="4866" width="92.7109375" style="138" customWidth="1"/>
    <col min="4867" max="4867" width="13.85546875" style="138" bestFit="1" customWidth="1"/>
    <col min="4868" max="4868" width="19.5703125" style="138" customWidth="1"/>
    <col min="4869" max="4869" width="21.42578125" style="138" customWidth="1"/>
    <col min="4870" max="4870" width="28.7109375" style="138" customWidth="1"/>
    <col min="4871" max="4871" width="19.5703125" style="138" customWidth="1"/>
    <col min="4872" max="4872" width="39.5703125" style="138" bestFit="1" customWidth="1"/>
    <col min="4873" max="5120" width="9.140625" style="138"/>
    <col min="5121" max="5121" width="0" style="138" hidden="1" customWidth="1"/>
    <col min="5122" max="5122" width="92.7109375" style="138" customWidth="1"/>
    <col min="5123" max="5123" width="13.85546875" style="138" bestFit="1" customWidth="1"/>
    <col min="5124" max="5124" width="19.5703125" style="138" customWidth="1"/>
    <col min="5125" max="5125" width="21.42578125" style="138" customWidth="1"/>
    <col min="5126" max="5126" width="28.7109375" style="138" customWidth="1"/>
    <col min="5127" max="5127" width="19.5703125" style="138" customWidth="1"/>
    <col min="5128" max="5128" width="39.5703125" style="138" bestFit="1" customWidth="1"/>
    <col min="5129" max="5376" width="9.140625" style="138"/>
    <col min="5377" max="5377" width="0" style="138" hidden="1" customWidth="1"/>
    <col min="5378" max="5378" width="92.7109375" style="138" customWidth="1"/>
    <col min="5379" max="5379" width="13.85546875" style="138" bestFit="1" customWidth="1"/>
    <col min="5380" max="5380" width="19.5703125" style="138" customWidth="1"/>
    <col min="5381" max="5381" width="21.42578125" style="138" customWidth="1"/>
    <col min="5382" max="5382" width="28.7109375" style="138" customWidth="1"/>
    <col min="5383" max="5383" width="19.5703125" style="138" customWidth="1"/>
    <col min="5384" max="5384" width="39.5703125" style="138" bestFit="1" customWidth="1"/>
    <col min="5385" max="5632" width="9.140625" style="138"/>
    <col min="5633" max="5633" width="0" style="138" hidden="1" customWidth="1"/>
    <col min="5634" max="5634" width="92.7109375" style="138" customWidth="1"/>
    <col min="5635" max="5635" width="13.85546875" style="138" bestFit="1" customWidth="1"/>
    <col min="5636" max="5636" width="19.5703125" style="138" customWidth="1"/>
    <col min="5637" max="5637" width="21.42578125" style="138" customWidth="1"/>
    <col min="5638" max="5638" width="28.7109375" style="138" customWidth="1"/>
    <col min="5639" max="5639" width="19.5703125" style="138" customWidth="1"/>
    <col min="5640" max="5640" width="39.5703125" style="138" bestFit="1" customWidth="1"/>
    <col min="5641" max="5888" width="9.140625" style="138"/>
    <col min="5889" max="5889" width="0" style="138" hidden="1" customWidth="1"/>
    <col min="5890" max="5890" width="92.7109375" style="138" customWidth="1"/>
    <col min="5891" max="5891" width="13.85546875" style="138" bestFit="1" customWidth="1"/>
    <col min="5892" max="5892" width="19.5703125" style="138" customWidth="1"/>
    <col min="5893" max="5893" width="21.42578125" style="138" customWidth="1"/>
    <col min="5894" max="5894" width="28.7109375" style="138" customWidth="1"/>
    <col min="5895" max="5895" width="19.5703125" style="138" customWidth="1"/>
    <col min="5896" max="5896" width="39.5703125" style="138" bestFit="1" customWidth="1"/>
    <col min="5897" max="6144" width="9.140625" style="138"/>
    <col min="6145" max="6145" width="0" style="138" hidden="1" customWidth="1"/>
    <col min="6146" max="6146" width="92.7109375" style="138" customWidth="1"/>
    <col min="6147" max="6147" width="13.85546875" style="138" bestFit="1" customWidth="1"/>
    <col min="6148" max="6148" width="19.5703125" style="138" customWidth="1"/>
    <col min="6149" max="6149" width="21.42578125" style="138" customWidth="1"/>
    <col min="6150" max="6150" width="28.7109375" style="138" customWidth="1"/>
    <col min="6151" max="6151" width="19.5703125" style="138" customWidth="1"/>
    <col min="6152" max="6152" width="39.5703125" style="138" bestFit="1" customWidth="1"/>
    <col min="6153" max="6400" width="9.140625" style="138"/>
    <col min="6401" max="6401" width="0" style="138" hidden="1" customWidth="1"/>
    <col min="6402" max="6402" width="92.7109375" style="138" customWidth="1"/>
    <col min="6403" max="6403" width="13.85546875" style="138" bestFit="1" customWidth="1"/>
    <col min="6404" max="6404" width="19.5703125" style="138" customWidth="1"/>
    <col min="6405" max="6405" width="21.42578125" style="138" customWidth="1"/>
    <col min="6406" max="6406" width="28.7109375" style="138" customWidth="1"/>
    <col min="6407" max="6407" width="19.5703125" style="138" customWidth="1"/>
    <col min="6408" max="6408" width="39.5703125" style="138" bestFit="1" customWidth="1"/>
    <col min="6409" max="6656" width="9.140625" style="138"/>
    <col min="6657" max="6657" width="0" style="138" hidden="1" customWidth="1"/>
    <col min="6658" max="6658" width="92.7109375" style="138" customWidth="1"/>
    <col min="6659" max="6659" width="13.85546875" style="138" bestFit="1" customWidth="1"/>
    <col min="6660" max="6660" width="19.5703125" style="138" customWidth="1"/>
    <col min="6661" max="6661" width="21.42578125" style="138" customWidth="1"/>
    <col min="6662" max="6662" width="28.7109375" style="138" customWidth="1"/>
    <col min="6663" max="6663" width="19.5703125" style="138" customWidth="1"/>
    <col min="6664" max="6664" width="39.5703125" style="138" bestFit="1" customWidth="1"/>
    <col min="6665" max="6912" width="9.140625" style="138"/>
    <col min="6913" max="6913" width="0" style="138" hidden="1" customWidth="1"/>
    <col min="6914" max="6914" width="92.7109375" style="138" customWidth="1"/>
    <col min="6915" max="6915" width="13.85546875" style="138" bestFit="1" customWidth="1"/>
    <col min="6916" max="6916" width="19.5703125" style="138" customWidth="1"/>
    <col min="6917" max="6917" width="21.42578125" style="138" customWidth="1"/>
    <col min="6918" max="6918" width="28.7109375" style="138" customWidth="1"/>
    <col min="6919" max="6919" width="19.5703125" style="138" customWidth="1"/>
    <col min="6920" max="6920" width="39.5703125" style="138" bestFit="1" customWidth="1"/>
    <col min="6921" max="7168" width="9.140625" style="138"/>
    <col min="7169" max="7169" width="0" style="138" hidden="1" customWidth="1"/>
    <col min="7170" max="7170" width="92.7109375" style="138" customWidth="1"/>
    <col min="7171" max="7171" width="13.85546875" style="138" bestFit="1" customWidth="1"/>
    <col min="7172" max="7172" width="19.5703125" style="138" customWidth="1"/>
    <col min="7173" max="7173" width="21.42578125" style="138" customWidth="1"/>
    <col min="7174" max="7174" width="28.7109375" style="138" customWidth="1"/>
    <col min="7175" max="7175" width="19.5703125" style="138" customWidth="1"/>
    <col min="7176" max="7176" width="39.5703125" style="138" bestFit="1" customWidth="1"/>
    <col min="7177" max="7424" width="9.140625" style="138"/>
    <col min="7425" max="7425" width="0" style="138" hidden="1" customWidth="1"/>
    <col min="7426" max="7426" width="92.7109375" style="138" customWidth="1"/>
    <col min="7427" max="7427" width="13.85546875" style="138" bestFit="1" customWidth="1"/>
    <col min="7428" max="7428" width="19.5703125" style="138" customWidth="1"/>
    <col min="7429" max="7429" width="21.42578125" style="138" customWidth="1"/>
    <col min="7430" max="7430" width="28.7109375" style="138" customWidth="1"/>
    <col min="7431" max="7431" width="19.5703125" style="138" customWidth="1"/>
    <col min="7432" max="7432" width="39.5703125" style="138" bestFit="1" customWidth="1"/>
    <col min="7433" max="7680" width="9.140625" style="138"/>
    <col min="7681" max="7681" width="0" style="138" hidden="1" customWidth="1"/>
    <col min="7682" max="7682" width="92.7109375" style="138" customWidth="1"/>
    <col min="7683" max="7683" width="13.85546875" style="138" bestFit="1" customWidth="1"/>
    <col min="7684" max="7684" width="19.5703125" style="138" customWidth="1"/>
    <col min="7685" max="7685" width="21.42578125" style="138" customWidth="1"/>
    <col min="7686" max="7686" width="28.7109375" style="138" customWidth="1"/>
    <col min="7687" max="7687" width="19.5703125" style="138" customWidth="1"/>
    <col min="7688" max="7688" width="39.5703125" style="138" bestFit="1" customWidth="1"/>
    <col min="7689" max="7936" width="9.140625" style="138"/>
    <col min="7937" max="7937" width="0" style="138" hidden="1" customWidth="1"/>
    <col min="7938" max="7938" width="92.7109375" style="138" customWidth="1"/>
    <col min="7939" max="7939" width="13.85546875" style="138" bestFit="1" customWidth="1"/>
    <col min="7940" max="7940" width="19.5703125" style="138" customWidth="1"/>
    <col min="7941" max="7941" width="21.42578125" style="138" customWidth="1"/>
    <col min="7942" max="7942" width="28.7109375" style="138" customWidth="1"/>
    <col min="7943" max="7943" width="19.5703125" style="138" customWidth="1"/>
    <col min="7944" max="7944" width="39.5703125" style="138" bestFit="1" customWidth="1"/>
    <col min="7945" max="8192" width="9.140625" style="138"/>
    <col min="8193" max="8193" width="0" style="138" hidden="1" customWidth="1"/>
    <col min="8194" max="8194" width="92.7109375" style="138" customWidth="1"/>
    <col min="8195" max="8195" width="13.85546875" style="138" bestFit="1" customWidth="1"/>
    <col min="8196" max="8196" width="19.5703125" style="138" customWidth="1"/>
    <col min="8197" max="8197" width="21.42578125" style="138" customWidth="1"/>
    <col min="8198" max="8198" width="28.7109375" style="138" customWidth="1"/>
    <col min="8199" max="8199" width="19.5703125" style="138" customWidth="1"/>
    <col min="8200" max="8200" width="39.5703125" style="138" bestFit="1" customWidth="1"/>
    <col min="8201" max="8448" width="9.140625" style="138"/>
    <col min="8449" max="8449" width="0" style="138" hidden="1" customWidth="1"/>
    <col min="8450" max="8450" width="92.7109375" style="138" customWidth="1"/>
    <col min="8451" max="8451" width="13.85546875" style="138" bestFit="1" customWidth="1"/>
    <col min="8452" max="8452" width="19.5703125" style="138" customWidth="1"/>
    <col min="8453" max="8453" width="21.42578125" style="138" customWidth="1"/>
    <col min="8454" max="8454" width="28.7109375" style="138" customWidth="1"/>
    <col min="8455" max="8455" width="19.5703125" style="138" customWidth="1"/>
    <col min="8456" max="8456" width="39.5703125" style="138" bestFit="1" customWidth="1"/>
    <col min="8457" max="8704" width="9.140625" style="138"/>
    <col min="8705" max="8705" width="0" style="138" hidden="1" customWidth="1"/>
    <col min="8706" max="8706" width="92.7109375" style="138" customWidth="1"/>
    <col min="8707" max="8707" width="13.85546875" style="138" bestFit="1" customWidth="1"/>
    <col min="8708" max="8708" width="19.5703125" style="138" customWidth="1"/>
    <col min="8709" max="8709" width="21.42578125" style="138" customWidth="1"/>
    <col min="8710" max="8710" width="28.7109375" style="138" customWidth="1"/>
    <col min="8711" max="8711" width="19.5703125" style="138" customWidth="1"/>
    <col min="8712" max="8712" width="39.5703125" style="138" bestFit="1" customWidth="1"/>
    <col min="8713" max="8960" width="9.140625" style="138"/>
    <col min="8961" max="8961" width="0" style="138" hidden="1" customWidth="1"/>
    <col min="8962" max="8962" width="92.7109375" style="138" customWidth="1"/>
    <col min="8963" max="8963" width="13.85546875" style="138" bestFit="1" customWidth="1"/>
    <col min="8964" max="8964" width="19.5703125" style="138" customWidth="1"/>
    <col min="8965" max="8965" width="21.42578125" style="138" customWidth="1"/>
    <col min="8966" max="8966" width="28.7109375" style="138" customWidth="1"/>
    <col min="8967" max="8967" width="19.5703125" style="138" customWidth="1"/>
    <col min="8968" max="8968" width="39.5703125" style="138" bestFit="1" customWidth="1"/>
    <col min="8969" max="9216" width="9.140625" style="138"/>
    <col min="9217" max="9217" width="0" style="138" hidden="1" customWidth="1"/>
    <col min="9218" max="9218" width="92.7109375" style="138" customWidth="1"/>
    <col min="9219" max="9219" width="13.85546875" style="138" bestFit="1" customWidth="1"/>
    <col min="9220" max="9220" width="19.5703125" style="138" customWidth="1"/>
    <col min="9221" max="9221" width="21.42578125" style="138" customWidth="1"/>
    <col min="9222" max="9222" width="28.7109375" style="138" customWidth="1"/>
    <col min="9223" max="9223" width="19.5703125" style="138" customWidth="1"/>
    <col min="9224" max="9224" width="39.5703125" style="138" bestFit="1" customWidth="1"/>
    <col min="9225" max="9472" width="9.140625" style="138"/>
    <col min="9473" max="9473" width="0" style="138" hidden="1" customWidth="1"/>
    <col min="9474" max="9474" width="92.7109375" style="138" customWidth="1"/>
    <col min="9475" max="9475" width="13.85546875" style="138" bestFit="1" customWidth="1"/>
    <col min="9476" max="9476" width="19.5703125" style="138" customWidth="1"/>
    <col min="9477" max="9477" width="21.42578125" style="138" customWidth="1"/>
    <col min="9478" max="9478" width="28.7109375" style="138" customWidth="1"/>
    <col min="9479" max="9479" width="19.5703125" style="138" customWidth="1"/>
    <col min="9480" max="9480" width="39.5703125" style="138" bestFit="1" customWidth="1"/>
    <col min="9481" max="9728" width="9.140625" style="138"/>
    <col min="9729" max="9729" width="0" style="138" hidden="1" customWidth="1"/>
    <col min="9730" max="9730" width="92.7109375" style="138" customWidth="1"/>
    <col min="9731" max="9731" width="13.85546875" style="138" bestFit="1" customWidth="1"/>
    <col min="9732" max="9732" width="19.5703125" style="138" customWidth="1"/>
    <col min="9733" max="9733" width="21.42578125" style="138" customWidth="1"/>
    <col min="9734" max="9734" width="28.7109375" style="138" customWidth="1"/>
    <col min="9735" max="9735" width="19.5703125" style="138" customWidth="1"/>
    <col min="9736" max="9736" width="39.5703125" style="138" bestFit="1" customWidth="1"/>
    <col min="9737" max="9984" width="9.140625" style="138"/>
    <col min="9985" max="9985" width="0" style="138" hidden="1" customWidth="1"/>
    <col min="9986" max="9986" width="92.7109375" style="138" customWidth="1"/>
    <col min="9987" max="9987" width="13.85546875" style="138" bestFit="1" customWidth="1"/>
    <col min="9988" max="9988" width="19.5703125" style="138" customWidth="1"/>
    <col min="9989" max="9989" width="21.42578125" style="138" customWidth="1"/>
    <col min="9990" max="9990" width="28.7109375" style="138" customWidth="1"/>
    <col min="9991" max="9991" width="19.5703125" style="138" customWidth="1"/>
    <col min="9992" max="9992" width="39.5703125" style="138" bestFit="1" customWidth="1"/>
    <col min="9993" max="10240" width="9.140625" style="138"/>
    <col min="10241" max="10241" width="0" style="138" hidden="1" customWidth="1"/>
    <col min="10242" max="10242" width="92.7109375" style="138" customWidth="1"/>
    <col min="10243" max="10243" width="13.85546875" style="138" bestFit="1" customWidth="1"/>
    <col min="10244" max="10244" width="19.5703125" style="138" customWidth="1"/>
    <col min="10245" max="10245" width="21.42578125" style="138" customWidth="1"/>
    <col min="10246" max="10246" width="28.7109375" style="138" customWidth="1"/>
    <col min="10247" max="10247" width="19.5703125" style="138" customWidth="1"/>
    <col min="10248" max="10248" width="39.5703125" style="138" bestFit="1" customWidth="1"/>
    <col min="10249" max="10496" width="9.140625" style="138"/>
    <col min="10497" max="10497" width="0" style="138" hidden="1" customWidth="1"/>
    <col min="10498" max="10498" width="92.7109375" style="138" customWidth="1"/>
    <col min="10499" max="10499" width="13.85546875" style="138" bestFit="1" customWidth="1"/>
    <col min="10500" max="10500" width="19.5703125" style="138" customWidth="1"/>
    <col min="10501" max="10501" width="21.42578125" style="138" customWidth="1"/>
    <col min="10502" max="10502" width="28.7109375" style="138" customWidth="1"/>
    <col min="10503" max="10503" width="19.5703125" style="138" customWidth="1"/>
    <col min="10504" max="10504" width="39.5703125" style="138" bestFit="1" customWidth="1"/>
    <col min="10505" max="10752" width="9.140625" style="138"/>
    <col min="10753" max="10753" width="0" style="138" hidden="1" customWidth="1"/>
    <col min="10754" max="10754" width="92.7109375" style="138" customWidth="1"/>
    <col min="10755" max="10755" width="13.85546875" style="138" bestFit="1" customWidth="1"/>
    <col min="10756" max="10756" width="19.5703125" style="138" customWidth="1"/>
    <col min="10757" max="10757" width="21.42578125" style="138" customWidth="1"/>
    <col min="10758" max="10758" width="28.7109375" style="138" customWidth="1"/>
    <col min="10759" max="10759" width="19.5703125" style="138" customWidth="1"/>
    <col min="10760" max="10760" width="39.5703125" style="138" bestFit="1" customWidth="1"/>
    <col min="10761" max="11008" width="9.140625" style="138"/>
    <col min="11009" max="11009" width="0" style="138" hidden="1" customWidth="1"/>
    <col min="11010" max="11010" width="92.7109375" style="138" customWidth="1"/>
    <col min="11011" max="11011" width="13.85546875" style="138" bestFit="1" customWidth="1"/>
    <col min="11012" max="11012" width="19.5703125" style="138" customWidth="1"/>
    <col min="11013" max="11013" width="21.42578125" style="138" customWidth="1"/>
    <col min="11014" max="11014" width="28.7109375" style="138" customWidth="1"/>
    <col min="11015" max="11015" width="19.5703125" style="138" customWidth="1"/>
    <col min="11016" max="11016" width="39.5703125" style="138" bestFit="1" customWidth="1"/>
    <col min="11017" max="11264" width="9.140625" style="138"/>
    <col min="11265" max="11265" width="0" style="138" hidden="1" customWidth="1"/>
    <col min="11266" max="11266" width="92.7109375" style="138" customWidth="1"/>
    <col min="11267" max="11267" width="13.85546875" style="138" bestFit="1" customWidth="1"/>
    <col min="11268" max="11268" width="19.5703125" style="138" customWidth="1"/>
    <col min="11269" max="11269" width="21.42578125" style="138" customWidth="1"/>
    <col min="11270" max="11270" width="28.7109375" style="138" customWidth="1"/>
    <col min="11271" max="11271" width="19.5703125" style="138" customWidth="1"/>
    <col min="11272" max="11272" width="39.5703125" style="138" bestFit="1" customWidth="1"/>
    <col min="11273" max="11520" width="9.140625" style="138"/>
    <col min="11521" max="11521" width="0" style="138" hidden="1" customWidth="1"/>
    <col min="11522" max="11522" width="92.7109375" style="138" customWidth="1"/>
    <col min="11523" max="11523" width="13.85546875" style="138" bestFit="1" customWidth="1"/>
    <col min="11524" max="11524" width="19.5703125" style="138" customWidth="1"/>
    <col min="11525" max="11525" width="21.42578125" style="138" customWidth="1"/>
    <col min="11526" max="11526" width="28.7109375" style="138" customWidth="1"/>
    <col min="11527" max="11527" width="19.5703125" style="138" customWidth="1"/>
    <col min="11528" max="11528" width="39.5703125" style="138" bestFit="1" customWidth="1"/>
    <col min="11529" max="11776" width="9.140625" style="138"/>
    <col min="11777" max="11777" width="0" style="138" hidden="1" customWidth="1"/>
    <col min="11778" max="11778" width="92.7109375" style="138" customWidth="1"/>
    <col min="11779" max="11779" width="13.85546875" style="138" bestFit="1" customWidth="1"/>
    <col min="11780" max="11780" width="19.5703125" style="138" customWidth="1"/>
    <col min="11781" max="11781" width="21.42578125" style="138" customWidth="1"/>
    <col min="11782" max="11782" width="28.7109375" style="138" customWidth="1"/>
    <col min="11783" max="11783" width="19.5703125" style="138" customWidth="1"/>
    <col min="11784" max="11784" width="39.5703125" style="138" bestFit="1" customWidth="1"/>
    <col min="11785" max="12032" width="9.140625" style="138"/>
    <col min="12033" max="12033" width="0" style="138" hidden="1" customWidth="1"/>
    <col min="12034" max="12034" width="92.7109375" style="138" customWidth="1"/>
    <col min="12035" max="12035" width="13.85546875" style="138" bestFit="1" customWidth="1"/>
    <col min="12036" max="12036" width="19.5703125" style="138" customWidth="1"/>
    <col min="12037" max="12037" width="21.42578125" style="138" customWidth="1"/>
    <col min="12038" max="12038" width="28.7109375" style="138" customWidth="1"/>
    <col min="12039" max="12039" width="19.5703125" style="138" customWidth="1"/>
    <col min="12040" max="12040" width="39.5703125" style="138" bestFit="1" customWidth="1"/>
    <col min="12041" max="12288" width="9.140625" style="138"/>
    <col min="12289" max="12289" width="0" style="138" hidden="1" customWidth="1"/>
    <col min="12290" max="12290" width="92.7109375" style="138" customWidth="1"/>
    <col min="12291" max="12291" width="13.85546875" style="138" bestFit="1" customWidth="1"/>
    <col min="12292" max="12292" width="19.5703125" style="138" customWidth="1"/>
    <col min="12293" max="12293" width="21.42578125" style="138" customWidth="1"/>
    <col min="12294" max="12294" width="28.7109375" style="138" customWidth="1"/>
    <col min="12295" max="12295" width="19.5703125" style="138" customWidth="1"/>
    <col min="12296" max="12296" width="39.5703125" style="138" bestFit="1" customWidth="1"/>
    <col min="12297" max="12544" width="9.140625" style="138"/>
    <col min="12545" max="12545" width="0" style="138" hidden="1" customWidth="1"/>
    <col min="12546" max="12546" width="92.7109375" style="138" customWidth="1"/>
    <col min="12547" max="12547" width="13.85546875" style="138" bestFit="1" customWidth="1"/>
    <col min="12548" max="12548" width="19.5703125" style="138" customWidth="1"/>
    <col min="12549" max="12549" width="21.42578125" style="138" customWidth="1"/>
    <col min="12550" max="12550" width="28.7109375" style="138" customWidth="1"/>
    <col min="12551" max="12551" width="19.5703125" style="138" customWidth="1"/>
    <col min="12552" max="12552" width="39.5703125" style="138" bestFit="1" customWidth="1"/>
    <col min="12553" max="12800" width="9.140625" style="138"/>
    <col min="12801" max="12801" width="0" style="138" hidden="1" customWidth="1"/>
    <col min="12802" max="12802" width="92.7109375" style="138" customWidth="1"/>
    <col min="12803" max="12803" width="13.85546875" style="138" bestFit="1" customWidth="1"/>
    <col min="12804" max="12804" width="19.5703125" style="138" customWidth="1"/>
    <col min="12805" max="12805" width="21.42578125" style="138" customWidth="1"/>
    <col min="12806" max="12806" width="28.7109375" style="138" customWidth="1"/>
    <col min="12807" max="12807" width="19.5703125" style="138" customWidth="1"/>
    <col min="12808" max="12808" width="39.5703125" style="138" bestFit="1" customWidth="1"/>
    <col min="12809" max="13056" width="9.140625" style="138"/>
    <col min="13057" max="13057" width="0" style="138" hidden="1" customWidth="1"/>
    <col min="13058" max="13058" width="92.7109375" style="138" customWidth="1"/>
    <col min="13059" max="13059" width="13.85546875" style="138" bestFit="1" customWidth="1"/>
    <col min="13060" max="13060" width="19.5703125" style="138" customWidth="1"/>
    <col min="13061" max="13061" width="21.42578125" style="138" customWidth="1"/>
    <col min="13062" max="13062" width="28.7109375" style="138" customWidth="1"/>
    <col min="13063" max="13063" width="19.5703125" style="138" customWidth="1"/>
    <col min="13064" max="13064" width="39.5703125" style="138" bestFit="1" customWidth="1"/>
    <col min="13065" max="13312" width="9.140625" style="138"/>
    <col min="13313" max="13313" width="0" style="138" hidden="1" customWidth="1"/>
    <col min="13314" max="13314" width="92.7109375" style="138" customWidth="1"/>
    <col min="13315" max="13315" width="13.85546875" style="138" bestFit="1" customWidth="1"/>
    <col min="13316" max="13316" width="19.5703125" style="138" customWidth="1"/>
    <col min="13317" max="13317" width="21.42578125" style="138" customWidth="1"/>
    <col min="13318" max="13318" width="28.7109375" style="138" customWidth="1"/>
    <col min="13319" max="13319" width="19.5703125" style="138" customWidth="1"/>
    <col min="13320" max="13320" width="39.5703125" style="138" bestFit="1" customWidth="1"/>
    <col min="13321" max="13568" width="9.140625" style="138"/>
    <col min="13569" max="13569" width="0" style="138" hidden="1" customWidth="1"/>
    <col min="13570" max="13570" width="92.7109375" style="138" customWidth="1"/>
    <col min="13571" max="13571" width="13.85546875" style="138" bestFit="1" customWidth="1"/>
    <col min="13572" max="13572" width="19.5703125" style="138" customWidth="1"/>
    <col min="13573" max="13573" width="21.42578125" style="138" customWidth="1"/>
    <col min="13574" max="13574" width="28.7109375" style="138" customWidth="1"/>
    <col min="13575" max="13575" width="19.5703125" style="138" customWidth="1"/>
    <col min="13576" max="13576" width="39.5703125" style="138" bestFit="1" customWidth="1"/>
    <col min="13577" max="13824" width="9.140625" style="138"/>
    <col min="13825" max="13825" width="0" style="138" hidden="1" customWidth="1"/>
    <col min="13826" max="13826" width="92.7109375" style="138" customWidth="1"/>
    <col min="13827" max="13827" width="13.85546875" style="138" bestFit="1" customWidth="1"/>
    <col min="13828" max="13828" width="19.5703125" style="138" customWidth="1"/>
    <col min="13829" max="13829" width="21.42578125" style="138" customWidth="1"/>
    <col min="13830" max="13830" width="28.7109375" style="138" customWidth="1"/>
    <col min="13831" max="13831" width="19.5703125" style="138" customWidth="1"/>
    <col min="13832" max="13832" width="39.5703125" style="138" bestFit="1" customWidth="1"/>
    <col min="13833" max="14080" width="9.140625" style="138"/>
    <col min="14081" max="14081" width="0" style="138" hidden="1" customWidth="1"/>
    <col min="14082" max="14082" width="92.7109375" style="138" customWidth="1"/>
    <col min="14083" max="14083" width="13.85546875" style="138" bestFit="1" customWidth="1"/>
    <col min="14084" max="14084" width="19.5703125" style="138" customWidth="1"/>
    <col min="14085" max="14085" width="21.42578125" style="138" customWidth="1"/>
    <col min="14086" max="14086" width="28.7109375" style="138" customWidth="1"/>
    <col min="14087" max="14087" width="19.5703125" style="138" customWidth="1"/>
    <col min="14088" max="14088" width="39.5703125" style="138" bestFit="1" customWidth="1"/>
    <col min="14089" max="14336" width="9.140625" style="138"/>
    <col min="14337" max="14337" width="0" style="138" hidden="1" customWidth="1"/>
    <col min="14338" max="14338" width="92.7109375" style="138" customWidth="1"/>
    <col min="14339" max="14339" width="13.85546875" style="138" bestFit="1" customWidth="1"/>
    <col min="14340" max="14340" width="19.5703125" style="138" customWidth="1"/>
    <col min="14341" max="14341" width="21.42578125" style="138" customWidth="1"/>
    <col min="14342" max="14342" width="28.7109375" style="138" customWidth="1"/>
    <col min="14343" max="14343" width="19.5703125" style="138" customWidth="1"/>
    <col min="14344" max="14344" width="39.5703125" style="138" bestFit="1" customWidth="1"/>
    <col min="14345" max="14592" width="9.140625" style="138"/>
    <col min="14593" max="14593" width="0" style="138" hidden="1" customWidth="1"/>
    <col min="14594" max="14594" width="92.7109375" style="138" customWidth="1"/>
    <col min="14595" max="14595" width="13.85546875" style="138" bestFit="1" customWidth="1"/>
    <col min="14596" max="14596" width="19.5703125" style="138" customWidth="1"/>
    <col min="14597" max="14597" width="21.42578125" style="138" customWidth="1"/>
    <col min="14598" max="14598" width="28.7109375" style="138" customWidth="1"/>
    <col min="14599" max="14599" width="19.5703125" style="138" customWidth="1"/>
    <col min="14600" max="14600" width="39.5703125" style="138" bestFit="1" customWidth="1"/>
    <col min="14601" max="14848" width="9.140625" style="138"/>
    <col min="14849" max="14849" width="0" style="138" hidden="1" customWidth="1"/>
    <col min="14850" max="14850" width="92.7109375" style="138" customWidth="1"/>
    <col min="14851" max="14851" width="13.85546875" style="138" bestFit="1" customWidth="1"/>
    <col min="14852" max="14852" width="19.5703125" style="138" customWidth="1"/>
    <col min="14853" max="14853" width="21.42578125" style="138" customWidth="1"/>
    <col min="14854" max="14854" width="28.7109375" style="138" customWidth="1"/>
    <col min="14855" max="14855" width="19.5703125" style="138" customWidth="1"/>
    <col min="14856" max="14856" width="39.5703125" style="138" bestFit="1" customWidth="1"/>
    <col min="14857" max="15104" width="9.140625" style="138"/>
    <col min="15105" max="15105" width="0" style="138" hidden="1" customWidth="1"/>
    <col min="15106" max="15106" width="92.7109375" style="138" customWidth="1"/>
    <col min="15107" max="15107" width="13.85546875" style="138" bestFit="1" customWidth="1"/>
    <col min="15108" max="15108" width="19.5703125" style="138" customWidth="1"/>
    <col min="15109" max="15109" width="21.42578125" style="138" customWidth="1"/>
    <col min="15110" max="15110" width="28.7109375" style="138" customWidth="1"/>
    <col min="15111" max="15111" width="19.5703125" style="138" customWidth="1"/>
    <col min="15112" max="15112" width="39.5703125" style="138" bestFit="1" customWidth="1"/>
    <col min="15113" max="15360" width="9.140625" style="138"/>
    <col min="15361" max="15361" width="0" style="138" hidden="1" customWidth="1"/>
    <col min="15362" max="15362" width="92.7109375" style="138" customWidth="1"/>
    <col min="15363" max="15363" width="13.85546875" style="138" bestFit="1" customWidth="1"/>
    <col min="15364" max="15364" width="19.5703125" style="138" customWidth="1"/>
    <col min="15365" max="15365" width="21.42578125" style="138" customWidth="1"/>
    <col min="15366" max="15366" width="28.7109375" style="138" customWidth="1"/>
    <col min="15367" max="15367" width="19.5703125" style="138" customWidth="1"/>
    <col min="15368" max="15368" width="39.5703125" style="138" bestFit="1" customWidth="1"/>
    <col min="15369" max="15616" width="9.140625" style="138"/>
    <col min="15617" max="15617" width="0" style="138" hidden="1" customWidth="1"/>
    <col min="15618" max="15618" width="92.7109375" style="138" customWidth="1"/>
    <col min="15619" max="15619" width="13.85546875" style="138" bestFit="1" customWidth="1"/>
    <col min="15620" max="15620" width="19.5703125" style="138" customWidth="1"/>
    <col min="15621" max="15621" width="21.42578125" style="138" customWidth="1"/>
    <col min="15622" max="15622" width="28.7109375" style="138" customWidth="1"/>
    <col min="15623" max="15623" width="19.5703125" style="138" customWidth="1"/>
    <col min="15624" max="15624" width="39.5703125" style="138" bestFit="1" customWidth="1"/>
    <col min="15625" max="15872" width="9.140625" style="138"/>
    <col min="15873" max="15873" width="0" style="138" hidden="1" customWidth="1"/>
    <col min="15874" max="15874" width="92.7109375" style="138" customWidth="1"/>
    <col min="15875" max="15875" width="13.85546875" style="138" bestFit="1" customWidth="1"/>
    <col min="15876" max="15876" width="19.5703125" style="138" customWidth="1"/>
    <col min="15877" max="15877" width="21.42578125" style="138" customWidth="1"/>
    <col min="15878" max="15878" width="28.7109375" style="138" customWidth="1"/>
    <col min="15879" max="15879" width="19.5703125" style="138" customWidth="1"/>
    <col min="15880" max="15880" width="39.5703125" style="138" bestFit="1" customWidth="1"/>
    <col min="15881" max="16128" width="9.140625" style="138"/>
    <col min="16129" max="16129" width="0" style="138" hidden="1" customWidth="1"/>
    <col min="16130" max="16130" width="92.7109375" style="138" customWidth="1"/>
    <col min="16131" max="16131" width="13.85546875" style="138" bestFit="1" customWidth="1"/>
    <col min="16132" max="16132" width="19.5703125" style="138" customWidth="1"/>
    <col min="16133" max="16133" width="21.42578125" style="138" customWidth="1"/>
    <col min="16134" max="16134" width="28.7109375" style="138" customWidth="1"/>
    <col min="16135" max="16135" width="19.5703125" style="138" customWidth="1"/>
    <col min="16136" max="16136" width="39.5703125" style="138" bestFit="1" customWidth="1"/>
    <col min="16137" max="16384" width="9.140625" style="138"/>
  </cols>
  <sheetData>
    <row r="1" spans="2:25" s="51" customFormat="1" x14ac:dyDescent="0.25">
      <c r="B1" s="131" t="s">
        <v>2</v>
      </c>
      <c r="C1" s="132"/>
      <c r="D1" s="133"/>
      <c r="E1" s="134"/>
      <c r="F1" s="135"/>
      <c r="G1" s="136"/>
      <c r="H1" s="137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</row>
    <row r="2" spans="2:25" s="51" customFormat="1" x14ac:dyDescent="0.25">
      <c r="B2" s="139" t="s">
        <v>673</v>
      </c>
      <c r="C2" s="26"/>
      <c r="D2" s="43"/>
      <c r="E2" s="26"/>
      <c r="F2" s="140"/>
      <c r="G2" s="141"/>
      <c r="H2" s="137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</row>
    <row r="3" spans="2:25" s="51" customFormat="1" x14ac:dyDescent="0.25">
      <c r="B3" s="25"/>
      <c r="C3" s="28"/>
      <c r="D3" s="29"/>
      <c r="E3" s="28"/>
      <c r="F3" s="142"/>
      <c r="G3" s="143"/>
      <c r="H3" s="137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</row>
    <row r="4" spans="2:25" s="51" customFormat="1" x14ac:dyDescent="0.25">
      <c r="B4" s="139" t="s">
        <v>674</v>
      </c>
      <c r="C4" s="28"/>
      <c r="D4" s="29"/>
      <c r="E4" s="28"/>
      <c r="F4" s="142"/>
      <c r="G4" s="143"/>
      <c r="H4" s="137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</row>
    <row r="5" spans="2:25" s="51" customFormat="1" ht="28.5" customHeight="1" x14ac:dyDescent="0.25">
      <c r="B5" s="533" t="s">
        <v>252</v>
      </c>
      <c r="C5" s="533"/>
      <c r="D5" s="533"/>
      <c r="E5" s="533"/>
      <c r="F5" s="533"/>
      <c r="G5" s="533"/>
      <c r="H5" s="137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</row>
    <row r="6" spans="2:25" s="51" customFormat="1" x14ac:dyDescent="0.25">
      <c r="B6" s="35" t="s">
        <v>253</v>
      </c>
      <c r="C6" s="534" t="s">
        <v>254</v>
      </c>
      <c r="D6" s="535"/>
      <c r="E6" s="535"/>
      <c r="F6" s="536"/>
      <c r="G6" s="36"/>
      <c r="H6" s="137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</row>
    <row r="7" spans="2:25" s="51" customFormat="1" ht="46.5" customHeight="1" x14ac:dyDescent="0.25">
      <c r="B7" s="144" t="s">
        <v>675</v>
      </c>
      <c r="C7" s="537" t="s">
        <v>256</v>
      </c>
      <c r="D7" s="538"/>
      <c r="E7" s="538"/>
      <c r="F7" s="539"/>
      <c r="G7" s="145"/>
      <c r="H7" s="137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</row>
    <row r="8" spans="2:25" s="51" customFormat="1" ht="46.5" customHeight="1" x14ac:dyDescent="0.25">
      <c r="B8" s="146" t="s">
        <v>676</v>
      </c>
      <c r="C8" s="147"/>
      <c r="D8" s="147"/>
      <c r="E8" s="147"/>
      <c r="F8" s="147"/>
      <c r="G8" s="145"/>
      <c r="H8" s="137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</row>
    <row r="9" spans="2:25" s="51" customFormat="1" ht="46.5" customHeight="1" x14ac:dyDescent="0.25">
      <c r="B9" s="37" t="s">
        <v>259</v>
      </c>
      <c r="C9" s="147"/>
      <c r="D9" s="147"/>
      <c r="E9" s="147"/>
      <c r="F9" s="147"/>
      <c r="G9" s="145"/>
      <c r="H9" s="137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</row>
    <row r="10" spans="2:25" s="51" customFormat="1" x14ac:dyDescent="0.25">
      <c r="B10" s="148"/>
      <c r="C10" s="149"/>
      <c r="D10" s="149"/>
      <c r="E10" s="149"/>
      <c r="F10" s="149"/>
      <c r="G10" s="150"/>
      <c r="H10" s="137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</row>
    <row r="11" spans="2:25" s="51" customFormat="1" ht="30" x14ac:dyDescent="0.25">
      <c r="B11" s="38" t="s">
        <v>677</v>
      </c>
      <c r="C11" s="38" t="s">
        <v>10</v>
      </c>
      <c r="D11" s="540" t="s">
        <v>261</v>
      </c>
      <c r="E11" s="541"/>
      <c r="F11" s="39" t="s">
        <v>262</v>
      </c>
      <c r="G11" s="150"/>
      <c r="H11" s="137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</row>
    <row r="12" spans="2:25" s="51" customFormat="1" ht="30" x14ac:dyDescent="0.25">
      <c r="B12" s="38"/>
      <c r="C12" s="38"/>
      <c r="D12" s="39" t="s">
        <v>263</v>
      </c>
      <c r="E12" s="39" t="s">
        <v>678</v>
      </c>
      <c r="F12" s="38"/>
      <c r="G12" s="73"/>
      <c r="H12" s="137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</row>
    <row r="13" spans="2:25" s="51" customFormat="1" x14ac:dyDescent="0.25">
      <c r="B13" s="80" t="s">
        <v>675</v>
      </c>
      <c r="C13" s="80" t="s">
        <v>679</v>
      </c>
      <c r="D13" s="40">
        <v>0</v>
      </c>
      <c r="E13" s="81">
        <v>0</v>
      </c>
      <c r="F13" s="42">
        <v>5055.1780795602735</v>
      </c>
      <c r="G13" s="73"/>
      <c r="H13" s="137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</row>
    <row r="14" spans="2:25" s="51" customFormat="1" x14ac:dyDescent="0.25">
      <c r="B14" s="151"/>
      <c r="C14" s="152"/>
      <c r="D14" s="152"/>
      <c r="E14" s="152"/>
      <c r="F14" s="153"/>
      <c r="G14" s="73"/>
      <c r="H14" s="137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</row>
  </sheetData>
  <mergeCells count="4">
    <mergeCell ref="B5:G5"/>
    <mergeCell ref="C6:F6"/>
    <mergeCell ref="C7:F7"/>
    <mergeCell ref="D11:E1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topLeftCell="B1" zoomScale="85" zoomScaleNormal="85" workbookViewId="0">
      <selection activeCell="B11" sqref="B11"/>
    </sheetView>
  </sheetViews>
  <sheetFormatPr defaultRowHeight="15" x14ac:dyDescent="0.25"/>
  <cols>
    <col min="1" max="1" width="6.7109375" style="460" hidden="1" customWidth="1"/>
    <col min="2" max="2" width="72.42578125" style="460" customWidth="1"/>
    <col min="3" max="3" width="12.42578125" style="460" bestFit="1" customWidth="1"/>
    <col min="4" max="4" width="11.42578125" style="483" bestFit="1" customWidth="1"/>
    <col min="5" max="5" width="17.85546875" style="460" bestFit="1" customWidth="1"/>
    <col min="6" max="6" width="9.28515625" style="460" bestFit="1" customWidth="1"/>
    <col min="7" max="7" width="9.28515625" style="460" customWidth="1"/>
    <col min="8" max="8" width="17.42578125" style="460" bestFit="1" customWidth="1"/>
    <col min="9" max="9" width="39.5703125" style="137" bestFit="1" customWidth="1"/>
    <col min="10" max="256" width="9.140625" style="460"/>
    <col min="257" max="257" width="0" style="460" hidden="1" customWidth="1"/>
    <col min="258" max="258" width="72.42578125" style="460" customWidth="1"/>
    <col min="259" max="259" width="12.42578125" style="460" bestFit="1" customWidth="1"/>
    <col min="260" max="260" width="11.42578125" style="460" bestFit="1" customWidth="1"/>
    <col min="261" max="261" width="17.85546875" style="460" bestFit="1" customWidth="1"/>
    <col min="262" max="262" width="9.28515625" style="460" bestFit="1" customWidth="1"/>
    <col min="263" max="263" width="9.28515625" style="460" customWidth="1"/>
    <col min="264" max="264" width="17.42578125" style="460" bestFit="1" customWidth="1"/>
    <col min="265" max="265" width="39.5703125" style="460" bestFit="1" customWidth="1"/>
    <col min="266" max="512" width="9.140625" style="460"/>
    <col min="513" max="513" width="0" style="460" hidden="1" customWidth="1"/>
    <col min="514" max="514" width="72.42578125" style="460" customWidth="1"/>
    <col min="515" max="515" width="12.42578125" style="460" bestFit="1" customWidth="1"/>
    <col min="516" max="516" width="11.42578125" style="460" bestFit="1" customWidth="1"/>
    <col min="517" max="517" width="17.85546875" style="460" bestFit="1" customWidth="1"/>
    <col min="518" max="518" width="9.28515625" style="460" bestFit="1" customWidth="1"/>
    <col min="519" max="519" width="9.28515625" style="460" customWidth="1"/>
    <col min="520" max="520" width="17.42578125" style="460" bestFit="1" customWidth="1"/>
    <col min="521" max="521" width="39.5703125" style="460" bestFit="1" customWidth="1"/>
    <col min="522" max="768" width="9.140625" style="460"/>
    <col min="769" max="769" width="0" style="460" hidden="1" customWidth="1"/>
    <col min="770" max="770" width="72.42578125" style="460" customWidth="1"/>
    <col min="771" max="771" width="12.42578125" style="460" bestFit="1" customWidth="1"/>
    <col min="772" max="772" width="11.42578125" style="460" bestFit="1" customWidth="1"/>
    <col min="773" max="773" width="17.85546875" style="460" bestFit="1" customWidth="1"/>
    <col min="774" max="774" width="9.28515625" style="460" bestFit="1" customWidth="1"/>
    <col min="775" max="775" width="9.28515625" style="460" customWidth="1"/>
    <col min="776" max="776" width="17.42578125" style="460" bestFit="1" customWidth="1"/>
    <col min="777" max="777" width="39.5703125" style="460" bestFit="1" customWidth="1"/>
    <col min="778" max="1024" width="9.140625" style="460"/>
    <col min="1025" max="1025" width="0" style="460" hidden="1" customWidth="1"/>
    <col min="1026" max="1026" width="72.42578125" style="460" customWidth="1"/>
    <col min="1027" max="1027" width="12.42578125" style="460" bestFit="1" customWidth="1"/>
    <col min="1028" max="1028" width="11.42578125" style="460" bestFit="1" customWidth="1"/>
    <col min="1029" max="1029" width="17.85546875" style="460" bestFit="1" customWidth="1"/>
    <col min="1030" max="1030" width="9.28515625" style="460" bestFit="1" customWidth="1"/>
    <col min="1031" max="1031" width="9.28515625" style="460" customWidth="1"/>
    <col min="1032" max="1032" width="17.42578125" style="460" bestFit="1" customWidth="1"/>
    <col min="1033" max="1033" width="39.5703125" style="460" bestFit="1" customWidth="1"/>
    <col min="1034" max="1280" width="9.140625" style="460"/>
    <col min="1281" max="1281" width="0" style="460" hidden="1" customWidth="1"/>
    <col min="1282" max="1282" width="72.42578125" style="460" customWidth="1"/>
    <col min="1283" max="1283" width="12.42578125" style="460" bestFit="1" customWidth="1"/>
    <col min="1284" max="1284" width="11.42578125" style="460" bestFit="1" customWidth="1"/>
    <col min="1285" max="1285" width="17.85546875" style="460" bestFit="1" customWidth="1"/>
    <col min="1286" max="1286" width="9.28515625" style="460" bestFit="1" customWidth="1"/>
    <col min="1287" max="1287" width="9.28515625" style="460" customWidth="1"/>
    <col min="1288" max="1288" width="17.42578125" style="460" bestFit="1" customWidth="1"/>
    <col min="1289" max="1289" width="39.5703125" style="460" bestFit="1" customWidth="1"/>
    <col min="1290" max="1536" width="9.140625" style="460"/>
    <col min="1537" max="1537" width="0" style="460" hidden="1" customWidth="1"/>
    <col min="1538" max="1538" width="72.42578125" style="460" customWidth="1"/>
    <col min="1539" max="1539" width="12.42578125" style="460" bestFit="1" customWidth="1"/>
    <col min="1540" max="1540" width="11.42578125" style="460" bestFit="1" customWidth="1"/>
    <col min="1541" max="1541" width="17.85546875" style="460" bestFit="1" customWidth="1"/>
    <col min="1542" max="1542" width="9.28515625" style="460" bestFit="1" customWidth="1"/>
    <col min="1543" max="1543" width="9.28515625" style="460" customWidth="1"/>
    <col min="1544" max="1544" width="17.42578125" style="460" bestFit="1" customWidth="1"/>
    <col min="1545" max="1545" width="39.5703125" style="460" bestFit="1" customWidth="1"/>
    <col min="1546" max="1792" width="9.140625" style="460"/>
    <col min="1793" max="1793" width="0" style="460" hidden="1" customWidth="1"/>
    <col min="1794" max="1794" width="72.42578125" style="460" customWidth="1"/>
    <col min="1795" max="1795" width="12.42578125" style="460" bestFit="1" customWidth="1"/>
    <col min="1796" max="1796" width="11.42578125" style="460" bestFit="1" customWidth="1"/>
    <col min="1797" max="1797" width="17.85546875" style="460" bestFit="1" customWidth="1"/>
    <col min="1798" max="1798" width="9.28515625" style="460" bestFit="1" customWidth="1"/>
    <col min="1799" max="1799" width="9.28515625" style="460" customWidth="1"/>
    <col min="1800" max="1800" width="17.42578125" style="460" bestFit="1" customWidth="1"/>
    <col min="1801" max="1801" width="39.5703125" style="460" bestFit="1" customWidth="1"/>
    <col min="1802" max="2048" width="9.140625" style="460"/>
    <col min="2049" max="2049" width="0" style="460" hidden="1" customWidth="1"/>
    <col min="2050" max="2050" width="72.42578125" style="460" customWidth="1"/>
    <col min="2051" max="2051" width="12.42578125" style="460" bestFit="1" customWidth="1"/>
    <col min="2052" max="2052" width="11.42578125" style="460" bestFit="1" customWidth="1"/>
    <col min="2053" max="2053" width="17.85546875" style="460" bestFit="1" customWidth="1"/>
    <col min="2054" max="2054" width="9.28515625" style="460" bestFit="1" customWidth="1"/>
    <col min="2055" max="2055" width="9.28515625" style="460" customWidth="1"/>
    <col min="2056" max="2056" width="17.42578125" style="460" bestFit="1" customWidth="1"/>
    <col min="2057" max="2057" width="39.5703125" style="460" bestFit="1" customWidth="1"/>
    <col min="2058" max="2304" width="9.140625" style="460"/>
    <col min="2305" max="2305" width="0" style="460" hidden="1" customWidth="1"/>
    <col min="2306" max="2306" width="72.42578125" style="460" customWidth="1"/>
    <col min="2307" max="2307" width="12.42578125" style="460" bestFit="1" customWidth="1"/>
    <col min="2308" max="2308" width="11.42578125" style="460" bestFit="1" customWidth="1"/>
    <col min="2309" max="2309" width="17.85546875" style="460" bestFit="1" customWidth="1"/>
    <col min="2310" max="2310" width="9.28515625" style="460" bestFit="1" customWidth="1"/>
    <col min="2311" max="2311" width="9.28515625" style="460" customWidth="1"/>
    <col min="2312" max="2312" width="17.42578125" style="460" bestFit="1" customWidth="1"/>
    <col min="2313" max="2313" width="39.5703125" style="460" bestFit="1" customWidth="1"/>
    <col min="2314" max="2560" width="9.140625" style="460"/>
    <col min="2561" max="2561" width="0" style="460" hidden="1" customWidth="1"/>
    <col min="2562" max="2562" width="72.42578125" style="460" customWidth="1"/>
    <col min="2563" max="2563" width="12.42578125" style="460" bestFit="1" customWidth="1"/>
    <col min="2564" max="2564" width="11.42578125" style="460" bestFit="1" customWidth="1"/>
    <col min="2565" max="2565" width="17.85546875" style="460" bestFit="1" customWidth="1"/>
    <col min="2566" max="2566" width="9.28515625" style="460" bestFit="1" customWidth="1"/>
    <col min="2567" max="2567" width="9.28515625" style="460" customWidth="1"/>
    <col min="2568" max="2568" width="17.42578125" style="460" bestFit="1" customWidth="1"/>
    <col min="2569" max="2569" width="39.5703125" style="460" bestFit="1" customWidth="1"/>
    <col min="2570" max="2816" width="9.140625" style="460"/>
    <col min="2817" max="2817" width="0" style="460" hidden="1" customWidth="1"/>
    <col min="2818" max="2818" width="72.42578125" style="460" customWidth="1"/>
    <col min="2819" max="2819" width="12.42578125" style="460" bestFit="1" customWidth="1"/>
    <col min="2820" max="2820" width="11.42578125" style="460" bestFit="1" customWidth="1"/>
    <col min="2821" max="2821" width="17.85546875" style="460" bestFit="1" customWidth="1"/>
    <col min="2822" max="2822" width="9.28515625" style="460" bestFit="1" customWidth="1"/>
    <col min="2823" max="2823" width="9.28515625" style="460" customWidth="1"/>
    <col min="2824" max="2824" width="17.42578125" style="460" bestFit="1" customWidth="1"/>
    <col min="2825" max="2825" width="39.5703125" style="460" bestFit="1" customWidth="1"/>
    <col min="2826" max="3072" width="9.140625" style="460"/>
    <col min="3073" max="3073" width="0" style="460" hidden="1" customWidth="1"/>
    <col min="3074" max="3074" width="72.42578125" style="460" customWidth="1"/>
    <col min="3075" max="3075" width="12.42578125" style="460" bestFit="1" customWidth="1"/>
    <col min="3076" max="3076" width="11.42578125" style="460" bestFit="1" customWidth="1"/>
    <col min="3077" max="3077" width="17.85546875" style="460" bestFit="1" customWidth="1"/>
    <col min="3078" max="3078" width="9.28515625" style="460" bestFit="1" customWidth="1"/>
    <col min="3079" max="3079" width="9.28515625" style="460" customWidth="1"/>
    <col min="3080" max="3080" width="17.42578125" style="460" bestFit="1" customWidth="1"/>
    <col min="3081" max="3081" width="39.5703125" style="460" bestFit="1" customWidth="1"/>
    <col min="3082" max="3328" width="9.140625" style="460"/>
    <col min="3329" max="3329" width="0" style="460" hidden="1" customWidth="1"/>
    <col min="3330" max="3330" width="72.42578125" style="460" customWidth="1"/>
    <col min="3331" max="3331" width="12.42578125" style="460" bestFit="1" customWidth="1"/>
    <col min="3332" max="3332" width="11.42578125" style="460" bestFit="1" customWidth="1"/>
    <col min="3333" max="3333" width="17.85546875" style="460" bestFit="1" customWidth="1"/>
    <col min="3334" max="3334" width="9.28515625" style="460" bestFit="1" customWidth="1"/>
    <col min="3335" max="3335" width="9.28515625" style="460" customWidth="1"/>
    <col min="3336" max="3336" width="17.42578125" style="460" bestFit="1" customWidth="1"/>
    <col min="3337" max="3337" width="39.5703125" style="460" bestFit="1" customWidth="1"/>
    <col min="3338" max="3584" width="9.140625" style="460"/>
    <col min="3585" max="3585" width="0" style="460" hidden="1" customWidth="1"/>
    <col min="3586" max="3586" width="72.42578125" style="460" customWidth="1"/>
    <col min="3587" max="3587" width="12.42578125" style="460" bestFit="1" customWidth="1"/>
    <col min="3588" max="3588" width="11.42578125" style="460" bestFit="1" customWidth="1"/>
    <col min="3589" max="3589" width="17.85546875" style="460" bestFit="1" customWidth="1"/>
    <col min="3590" max="3590" width="9.28515625" style="460" bestFit="1" customWidth="1"/>
    <col min="3591" max="3591" width="9.28515625" style="460" customWidth="1"/>
    <col min="3592" max="3592" width="17.42578125" style="460" bestFit="1" customWidth="1"/>
    <col min="3593" max="3593" width="39.5703125" style="460" bestFit="1" customWidth="1"/>
    <col min="3594" max="3840" width="9.140625" style="460"/>
    <col min="3841" max="3841" width="0" style="460" hidden="1" customWidth="1"/>
    <col min="3842" max="3842" width="72.42578125" style="460" customWidth="1"/>
    <col min="3843" max="3843" width="12.42578125" style="460" bestFit="1" customWidth="1"/>
    <col min="3844" max="3844" width="11.42578125" style="460" bestFit="1" customWidth="1"/>
    <col min="3845" max="3845" width="17.85546875" style="460" bestFit="1" customWidth="1"/>
    <col min="3846" max="3846" width="9.28515625" style="460" bestFit="1" customWidth="1"/>
    <col min="3847" max="3847" width="9.28515625" style="460" customWidth="1"/>
    <col min="3848" max="3848" width="17.42578125" style="460" bestFit="1" customWidth="1"/>
    <col min="3849" max="3849" width="39.5703125" style="460" bestFit="1" customWidth="1"/>
    <col min="3850" max="4096" width="9.140625" style="460"/>
    <col min="4097" max="4097" width="0" style="460" hidden="1" customWidth="1"/>
    <col min="4098" max="4098" width="72.42578125" style="460" customWidth="1"/>
    <col min="4099" max="4099" width="12.42578125" style="460" bestFit="1" customWidth="1"/>
    <col min="4100" max="4100" width="11.42578125" style="460" bestFit="1" customWidth="1"/>
    <col min="4101" max="4101" width="17.85546875" style="460" bestFit="1" customWidth="1"/>
    <col min="4102" max="4102" width="9.28515625" style="460" bestFit="1" customWidth="1"/>
    <col min="4103" max="4103" width="9.28515625" style="460" customWidth="1"/>
    <col min="4104" max="4104" width="17.42578125" style="460" bestFit="1" customWidth="1"/>
    <col min="4105" max="4105" width="39.5703125" style="460" bestFit="1" customWidth="1"/>
    <col min="4106" max="4352" width="9.140625" style="460"/>
    <col min="4353" max="4353" width="0" style="460" hidden="1" customWidth="1"/>
    <col min="4354" max="4354" width="72.42578125" style="460" customWidth="1"/>
    <col min="4355" max="4355" width="12.42578125" style="460" bestFit="1" customWidth="1"/>
    <col min="4356" max="4356" width="11.42578125" style="460" bestFit="1" customWidth="1"/>
    <col min="4357" max="4357" width="17.85546875" style="460" bestFit="1" customWidth="1"/>
    <col min="4358" max="4358" width="9.28515625" style="460" bestFit="1" customWidth="1"/>
    <col min="4359" max="4359" width="9.28515625" style="460" customWidth="1"/>
    <col min="4360" max="4360" width="17.42578125" style="460" bestFit="1" customWidth="1"/>
    <col min="4361" max="4361" width="39.5703125" style="460" bestFit="1" customWidth="1"/>
    <col min="4362" max="4608" width="9.140625" style="460"/>
    <col min="4609" max="4609" width="0" style="460" hidden="1" customWidth="1"/>
    <col min="4610" max="4610" width="72.42578125" style="460" customWidth="1"/>
    <col min="4611" max="4611" width="12.42578125" style="460" bestFit="1" customWidth="1"/>
    <col min="4612" max="4612" width="11.42578125" style="460" bestFit="1" customWidth="1"/>
    <col min="4613" max="4613" width="17.85546875" style="460" bestFit="1" customWidth="1"/>
    <col min="4614" max="4614" width="9.28515625" style="460" bestFit="1" customWidth="1"/>
    <col min="4615" max="4615" width="9.28515625" style="460" customWidth="1"/>
    <col min="4616" max="4616" width="17.42578125" style="460" bestFit="1" customWidth="1"/>
    <col min="4617" max="4617" width="39.5703125" style="460" bestFit="1" customWidth="1"/>
    <col min="4618" max="4864" width="9.140625" style="460"/>
    <col min="4865" max="4865" width="0" style="460" hidden="1" customWidth="1"/>
    <col min="4866" max="4866" width="72.42578125" style="460" customWidth="1"/>
    <col min="4867" max="4867" width="12.42578125" style="460" bestFit="1" customWidth="1"/>
    <col min="4868" max="4868" width="11.42578125" style="460" bestFit="1" customWidth="1"/>
    <col min="4869" max="4869" width="17.85546875" style="460" bestFit="1" customWidth="1"/>
    <col min="4870" max="4870" width="9.28515625" style="460" bestFit="1" customWidth="1"/>
    <col min="4871" max="4871" width="9.28515625" style="460" customWidth="1"/>
    <col min="4872" max="4872" width="17.42578125" style="460" bestFit="1" customWidth="1"/>
    <col min="4873" max="4873" width="39.5703125" style="460" bestFit="1" customWidth="1"/>
    <col min="4874" max="5120" width="9.140625" style="460"/>
    <col min="5121" max="5121" width="0" style="460" hidden="1" customWidth="1"/>
    <col min="5122" max="5122" width="72.42578125" style="460" customWidth="1"/>
    <col min="5123" max="5123" width="12.42578125" style="460" bestFit="1" customWidth="1"/>
    <col min="5124" max="5124" width="11.42578125" style="460" bestFit="1" customWidth="1"/>
    <col min="5125" max="5125" width="17.85546875" style="460" bestFit="1" customWidth="1"/>
    <col min="5126" max="5126" width="9.28515625" style="460" bestFit="1" customWidth="1"/>
    <col min="5127" max="5127" width="9.28515625" style="460" customWidth="1"/>
    <col min="5128" max="5128" width="17.42578125" style="460" bestFit="1" customWidth="1"/>
    <col min="5129" max="5129" width="39.5703125" style="460" bestFit="1" customWidth="1"/>
    <col min="5130" max="5376" width="9.140625" style="460"/>
    <col min="5377" max="5377" width="0" style="460" hidden="1" customWidth="1"/>
    <col min="5378" max="5378" width="72.42578125" style="460" customWidth="1"/>
    <col min="5379" max="5379" width="12.42578125" style="460" bestFit="1" customWidth="1"/>
    <col min="5380" max="5380" width="11.42578125" style="460" bestFit="1" customWidth="1"/>
    <col min="5381" max="5381" width="17.85546875" style="460" bestFit="1" customWidth="1"/>
    <col min="5382" max="5382" width="9.28515625" style="460" bestFit="1" customWidth="1"/>
    <col min="5383" max="5383" width="9.28515625" style="460" customWidth="1"/>
    <col min="5384" max="5384" width="17.42578125" style="460" bestFit="1" customWidth="1"/>
    <col min="5385" max="5385" width="39.5703125" style="460" bestFit="1" customWidth="1"/>
    <col min="5386" max="5632" width="9.140625" style="460"/>
    <col min="5633" max="5633" width="0" style="460" hidden="1" customWidth="1"/>
    <col min="5634" max="5634" width="72.42578125" style="460" customWidth="1"/>
    <col min="5635" max="5635" width="12.42578125" style="460" bestFit="1" customWidth="1"/>
    <col min="5636" max="5636" width="11.42578125" style="460" bestFit="1" customWidth="1"/>
    <col min="5637" max="5637" width="17.85546875" style="460" bestFit="1" customWidth="1"/>
    <col min="5638" max="5638" width="9.28515625" style="460" bestFit="1" customWidth="1"/>
    <col min="5639" max="5639" width="9.28515625" style="460" customWidth="1"/>
    <col min="5640" max="5640" width="17.42578125" style="460" bestFit="1" customWidth="1"/>
    <col min="5641" max="5641" width="39.5703125" style="460" bestFit="1" customWidth="1"/>
    <col min="5642" max="5888" width="9.140625" style="460"/>
    <col min="5889" max="5889" width="0" style="460" hidden="1" customWidth="1"/>
    <col min="5890" max="5890" width="72.42578125" style="460" customWidth="1"/>
    <col min="5891" max="5891" width="12.42578125" style="460" bestFit="1" customWidth="1"/>
    <col min="5892" max="5892" width="11.42578125" style="460" bestFit="1" customWidth="1"/>
    <col min="5893" max="5893" width="17.85546875" style="460" bestFit="1" customWidth="1"/>
    <col min="5894" max="5894" width="9.28515625" style="460" bestFit="1" customWidth="1"/>
    <col min="5895" max="5895" width="9.28515625" style="460" customWidth="1"/>
    <col min="5896" max="5896" width="17.42578125" style="460" bestFit="1" customWidth="1"/>
    <col min="5897" max="5897" width="39.5703125" style="460" bestFit="1" customWidth="1"/>
    <col min="5898" max="6144" width="9.140625" style="460"/>
    <col min="6145" max="6145" width="0" style="460" hidden="1" customWidth="1"/>
    <col min="6146" max="6146" width="72.42578125" style="460" customWidth="1"/>
    <col min="6147" max="6147" width="12.42578125" style="460" bestFit="1" customWidth="1"/>
    <col min="6148" max="6148" width="11.42578125" style="460" bestFit="1" customWidth="1"/>
    <col min="6149" max="6149" width="17.85546875" style="460" bestFit="1" customWidth="1"/>
    <col min="6150" max="6150" width="9.28515625" style="460" bestFit="1" customWidth="1"/>
    <col min="6151" max="6151" width="9.28515625" style="460" customWidth="1"/>
    <col min="6152" max="6152" width="17.42578125" style="460" bestFit="1" customWidth="1"/>
    <col min="6153" max="6153" width="39.5703125" style="460" bestFit="1" customWidth="1"/>
    <col min="6154" max="6400" width="9.140625" style="460"/>
    <col min="6401" max="6401" width="0" style="460" hidden="1" customWidth="1"/>
    <col min="6402" max="6402" width="72.42578125" style="460" customWidth="1"/>
    <col min="6403" max="6403" width="12.42578125" style="460" bestFit="1" customWidth="1"/>
    <col min="6404" max="6404" width="11.42578125" style="460" bestFit="1" customWidth="1"/>
    <col min="6405" max="6405" width="17.85546875" style="460" bestFit="1" customWidth="1"/>
    <col min="6406" max="6406" width="9.28515625" style="460" bestFit="1" customWidth="1"/>
    <col min="6407" max="6407" width="9.28515625" style="460" customWidth="1"/>
    <col min="6408" max="6408" width="17.42578125" style="460" bestFit="1" customWidth="1"/>
    <col min="6409" max="6409" width="39.5703125" style="460" bestFit="1" customWidth="1"/>
    <col min="6410" max="6656" width="9.140625" style="460"/>
    <col min="6657" max="6657" width="0" style="460" hidden="1" customWidth="1"/>
    <col min="6658" max="6658" width="72.42578125" style="460" customWidth="1"/>
    <col min="6659" max="6659" width="12.42578125" style="460" bestFit="1" customWidth="1"/>
    <col min="6660" max="6660" width="11.42578125" style="460" bestFit="1" customWidth="1"/>
    <col min="6661" max="6661" width="17.85546875" style="460" bestFit="1" customWidth="1"/>
    <col min="6662" max="6662" width="9.28515625" style="460" bestFit="1" customWidth="1"/>
    <col min="6663" max="6663" width="9.28515625" style="460" customWidth="1"/>
    <col min="6664" max="6664" width="17.42578125" style="460" bestFit="1" customWidth="1"/>
    <col min="6665" max="6665" width="39.5703125" style="460" bestFit="1" customWidth="1"/>
    <col min="6666" max="6912" width="9.140625" style="460"/>
    <col min="6913" max="6913" width="0" style="460" hidden="1" customWidth="1"/>
    <col min="6914" max="6914" width="72.42578125" style="460" customWidth="1"/>
    <col min="6915" max="6915" width="12.42578125" style="460" bestFit="1" customWidth="1"/>
    <col min="6916" max="6916" width="11.42578125" style="460" bestFit="1" customWidth="1"/>
    <col min="6917" max="6917" width="17.85546875" style="460" bestFit="1" customWidth="1"/>
    <col min="6918" max="6918" width="9.28515625" style="460" bestFit="1" customWidth="1"/>
    <col min="6919" max="6919" width="9.28515625" style="460" customWidth="1"/>
    <col min="6920" max="6920" width="17.42578125" style="460" bestFit="1" customWidth="1"/>
    <col min="6921" max="6921" width="39.5703125" style="460" bestFit="1" customWidth="1"/>
    <col min="6922" max="7168" width="9.140625" style="460"/>
    <col min="7169" max="7169" width="0" style="460" hidden="1" customWidth="1"/>
    <col min="7170" max="7170" width="72.42578125" style="460" customWidth="1"/>
    <col min="7171" max="7171" width="12.42578125" style="460" bestFit="1" customWidth="1"/>
    <col min="7172" max="7172" width="11.42578125" style="460" bestFit="1" customWidth="1"/>
    <col min="7173" max="7173" width="17.85546875" style="460" bestFit="1" customWidth="1"/>
    <col min="7174" max="7174" width="9.28515625" style="460" bestFit="1" customWidth="1"/>
    <col min="7175" max="7175" width="9.28515625" style="460" customWidth="1"/>
    <col min="7176" max="7176" width="17.42578125" style="460" bestFit="1" customWidth="1"/>
    <col min="7177" max="7177" width="39.5703125" style="460" bestFit="1" customWidth="1"/>
    <col min="7178" max="7424" width="9.140625" style="460"/>
    <col min="7425" max="7425" width="0" style="460" hidden="1" customWidth="1"/>
    <col min="7426" max="7426" width="72.42578125" style="460" customWidth="1"/>
    <col min="7427" max="7427" width="12.42578125" style="460" bestFit="1" customWidth="1"/>
    <col min="7428" max="7428" width="11.42578125" style="460" bestFit="1" customWidth="1"/>
    <col min="7429" max="7429" width="17.85546875" style="460" bestFit="1" customWidth="1"/>
    <col min="7430" max="7430" width="9.28515625" style="460" bestFit="1" customWidth="1"/>
    <col min="7431" max="7431" width="9.28515625" style="460" customWidth="1"/>
    <col min="7432" max="7432" width="17.42578125" style="460" bestFit="1" customWidth="1"/>
    <col min="7433" max="7433" width="39.5703125" style="460" bestFit="1" customWidth="1"/>
    <col min="7434" max="7680" width="9.140625" style="460"/>
    <col min="7681" max="7681" width="0" style="460" hidden="1" customWidth="1"/>
    <col min="7682" max="7682" width="72.42578125" style="460" customWidth="1"/>
    <col min="7683" max="7683" width="12.42578125" style="460" bestFit="1" customWidth="1"/>
    <col min="7684" max="7684" width="11.42578125" style="460" bestFit="1" customWidth="1"/>
    <col min="7685" max="7685" width="17.85546875" style="460" bestFit="1" customWidth="1"/>
    <col min="7686" max="7686" width="9.28515625" style="460" bestFit="1" customWidth="1"/>
    <col min="7687" max="7687" width="9.28515625" style="460" customWidth="1"/>
    <col min="7688" max="7688" width="17.42578125" style="460" bestFit="1" customWidth="1"/>
    <col min="7689" max="7689" width="39.5703125" style="460" bestFit="1" customWidth="1"/>
    <col min="7690" max="7936" width="9.140625" style="460"/>
    <col min="7937" max="7937" width="0" style="460" hidden="1" customWidth="1"/>
    <col min="7938" max="7938" width="72.42578125" style="460" customWidth="1"/>
    <col min="7939" max="7939" width="12.42578125" style="460" bestFit="1" customWidth="1"/>
    <col min="7940" max="7940" width="11.42578125" style="460" bestFit="1" customWidth="1"/>
    <col min="7941" max="7941" width="17.85546875" style="460" bestFit="1" customWidth="1"/>
    <col min="7942" max="7942" width="9.28515625" style="460" bestFit="1" customWidth="1"/>
    <col min="7943" max="7943" width="9.28515625" style="460" customWidth="1"/>
    <col min="7944" max="7944" width="17.42578125" style="460" bestFit="1" customWidth="1"/>
    <col min="7945" max="7945" width="39.5703125" style="460" bestFit="1" customWidth="1"/>
    <col min="7946" max="8192" width="9.140625" style="460"/>
    <col min="8193" max="8193" width="0" style="460" hidden="1" customWidth="1"/>
    <col min="8194" max="8194" width="72.42578125" style="460" customWidth="1"/>
    <col min="8195" max="8195" width="12.42578125" style="460" bestFit="1" customWidth="1"/>
    <col min="8196" max="8196" width="11.42578125" style="460" bestFit="1" customWidth="1"/>
    <col min="8197" max="8197" width="17.85546875" style="460" bestFit="1" customWidth="1"/>
    <col min="8198" max="8198" width="9.28515625" style="460" bestFit="1" customWidth="1"/>
    <col min="8199" max="8199" width="9.28515625" style="460" customWidth="1"/>
    <col min="8200" max="8200" width="17.42578125" style="460" bestFit="1" customWidth="1"/>
    <col min="8201" max="8201" width="39.5703125" style="460" bestFit="1" customWidth="1"/>
    <col min="8202" max="8448" width="9.140625" style="460"/>
    <col min="8449" max="8449" width="0" style="460" hidden="1" customWidth="1"/>
    <col min="8450" max="8450" width="72.42578125" style="460" customWidth="1"/>
    <col min="8451" max="8451" width="12.42578125" style="460" bestFit="1" customWidth="1"/>
    <col min="8452" max="8452" width="11.42578125" style="460" bestFit="1" customWidth="1"/>
    <col min="8453" max="8453" width="17.85546875" style="460" bestFit="1" customWidth="1"/>
    <col min="8454" max="8454" width="9.28515625" style="460" bestFit="1" customWidth="1"/>
    <col min="8455" max="8455" width="9.28515625" style="460" customWidth="1"/>
    <col min="8456" max="8456" width="17.42578125" style="460" bestFit="1" customWidth="1"/>
    <col min="8457" max="8457" width="39.5703125" style="460" bestFit="1" customWidth="1"/>
    <col min="8458" max="8704" width="9.140625" style="460"/>
    <col min="8705" max="8705" width="0" style="460" hidden="1" customWidth="1"/>
    <col min="8706" max="8706" width="72.42578125" style="460" customWidth="1"/>
    <col min="8707" max="8707" width="12.42578125" style="460" bestFit="1" customWidth="1"/>
    <col min="8708" max="8708" width="11.42578125" style="460" bestFit="1" customWidth="1"/>
    <col min="8709" max="8709" width="17.85546875" style="460" bestFit="1" customWidth="1"/>
    <col min="8710" max="8710" width="9.28515625" style="460" bestFit="1" customWidth="1"/>
    <col min="8711" max="8711" width="9.28515625" style="460" customWidth="1"/>
    <col min="8712" max="8712" width="17.42578125" style="460" bestFit="1" customWidth="1"/>
    <col min="8713" max="8713" width="39.5703125" style="460" bestFit="1" customWidth="1"/>
    <col min="8714" max="8960" width="9.140625" style="460"/>
    <col min="8961" max="8961" width="0" style="460" hidden="1" customWidth="1"/>
    <col min="8962" max="8962" width="72.42578125" style="460" customWidth="1"/>
    <col min="8963" max="8963" width="12.42578125" style="460" bestFit="1" customWidth="1"/>
    <col min="8964" max="8964" width="11.42578125" style="460" bestFit="1" customWidth="1"/>
    <col min="8965" max="8965" width="17.85546875" style="460" bestFit="1" customWidth="1"/>
    <col min="8966" max="8966" width="9.28515625" style="460" bestFit="1" customWidth="1"/>
    <col min="8967" max="8967" width="9.28515625" style="460" customWidth="1"/>
    <col min="8968" max="8968" width="17.42578125" style="460" bestFit="1" customWidth="1"/>
    <col min="8969" max="8969" width="39.5703125" style="460" bestFit="1" customWidth="1"/>
    <col min="8970" max="9216" width="9.140625" style="460"/>
    <col min="9217" max="9217" width="0" style="460" hidden="1" customWidth="1"/>
    <col min="9218" max="9218" width="72.42578125" style="460" customWidth="1"/>
    <col min="9219" max="9219" width="12.42578125" style="460" bestFit="1" customWidth="1"/>
    <col min="9220" max="9220" width="11.42578125" style="460" bestFit="1" customWidth="1"/>
    <col min="9221" max="9221" width="17.85546875" style="460" bestFit="1" customWidth="1"/>
    <col min="9222" max="9222" width="9.28515625" style="460" bestFit="1" customWidth="1"/>
    <col min="9223" max="9223" width="9.28515625" style="460" customWidth="1"/>
    <col min="9224" max="9224" width="17.42578125" style="460" bestFit="1" customWidth="1"/>
    <col min="9225" max="9225" width="39.5703125" style="460" bestFit="1" customWidth="1"/>
    <col min="9226" max="9472" width="9.140625" style="460"/>
    <col min="9473" max="9473" width="0" style="460" hidden="1" customWidth="1"/>
    <col min="9474" max="9474" width="72.42578125" style="460" customWidth="1"/>
    <col min="9475" max="9475" width="12.42578125" style="460" bestFit="1" customWidth="1"/>
    <col min="9476" max="9476" width="11.42578125" style="460" bestFit="1" customWidth="1"/>
    <col min="9477" max="9477" width="17.85546875" style="460" bestFit="1" customWidth="1"/>
    <col min="9478" max="9478" width="9.28515625" style="460" bestFit="1" customWidth="1"/>
    <col min="9479" max="9479" width="9.28515625" style="460" customWidth="1"/>
    <col min="9480" max="9480" width="17.42578125" style="460" bestFit="1" customWidth="1"/>
    <col min="9481" max="9481" width="39.5703125" style="460" bestFit="1" customWidth="1"/>
    <col min="9482" max="9728" width="9.140625" style="460"/>
    <col min="9729" max="9729" width="0" style="460" hidden="1" customWidth="1"/>
    <col min="9730" max="9730" width="72.42578125" style="460" customWidth="1"/>
    <col min="9731" max="9731" width="12.42578125" style="460" bestFit="1" customWidth="1"/>
    <col min="9732" max="9732" width="11.42578125" style="460" bestFit="1" customWidth="1"/>
    <col min="9733" max="9733" width="17.85546875" style="460" bestFit="1" customWidth="1"/>
    <col min="9734" max="9734" width="9.28515625" style="460" bestFit="1" customWidth="1"/>
    <col min="9735" max="9735" width="9.28515625" style="460" customWidth="1"/>
    <col min="9736" max="9736" width="17.42578125" style="460" bestFit="1" customWidth="1"/>
    <col min="9737" max="9737" width="39.5703125" style="460" bestFit="1" customWidth="1"/>
    <col min="9738" max="9984" width="9.140625" style="460"/>
    <col min="9985" max="9985" width="0" style="460" hidden="1" customWidth="1"/>
    <col min="9986" max="9986" width="72.42578125" style="460" customWidth="1"/>
    <col min="9987" max="9987" width="12.42578125" style="460" bestFit="1" customWidth="1"/>
    <col min="9988" max="9988" width="11.42578125" style="460" bestFit="1" customWidth="1"/>
    <col min="9989" max="9989" width="17.85546875" style="460" bestFit="1" customWidth="1"/>
    <col min="9990" max="9990" width="9.28515625" style="460" bestFit="1" customWidth="1"/>
    <col min="9991" max="9991" width="9.28515625" style="460" customWidth="1"/>
    <col min="9992" max="9992" width="17.42578125" style="460" bestFit="1" customWidth="1"/>
    <col min="9993" max="9993" width="39.5703125" style="460" bestFit="1" customWidth="1"/>
    <col min="9994" max="10240" width="9.140625" style="460"/>
    <col min="10241" max="10241" width="0" style="460" hidden="1" customWidth="1"/>
    <col min="10242" max="10242" width="72.42578125" style="460" customWidth="1"/>
    <col min="10243" max="10243" width="12.42578125" style="460" bestFit="1" customWidth="1"/>
    <col min="10244" max="10244" width="11.42578125" style="460" bestFit="1" customWidth="1"/>
    <col min="10245" max="10245" width="17.85546875" style="460" bestFit="1" customWidth="1"/>
    <col min="10246" max="10246" width="9.28515625" style="460" bestFit="1" customWidth="1"/>
    <col min="10247" max="10247" width="9.28515625" style="460" customWidth="1"/>
    <col min="10248" max="10248" width="17.42578125" style="460" bestFit="1" customWidth="1"/>
    <col min="10249" max="10249" width="39.5703125" style="460" bestFit="1" customWidth="1"/>
    <col min="10250" max="10496" width="9.140625" style="460"/>
    <col min="10497" max="10497" width="0" style="460" hidden="1" customWidth="1"/>
    <col min="10498" max="10498" width="72.42578125" style="460" customWidth="1"/>
    <col min="10499" max="10499" width="12.42578125" style="460" bestFit="1" customWidth="1"/>
    <col min="10500" max="10500" width="11.42578125" style="460" bestFit="1" customWidth="1"/>
    <col min="10501" max="10501" width="17.85546875" style="460" bestFit="1" customWidth="1"/>
    <col min="10502" max="10502" width="9.28515625" style="460" bestFit="1" customWidth="1"/>
    <col min="10503" max="10503" width="9.28515625" style="460" customWidth="1"/>
    <col min="10504" max="10504" width="17.42578125" style="460" bestFit="1" customWidth="1"/>
    <col min="10505" max="10505" width="39.5703125" style="460" bestFit="1" customWidth="1"/>
    <col min="10506" max="10752" width="9.140625" style="460"/>
    <col min="10753" max="10753" width="0" style="460" hidden="1" customWidth="1"/>
    <col min="10754" max="10754" width="72.42578125" style="460" customWidth="1"/>
    <col min="10755" max="10755" width="12.42578125" style="460" bestFit="1" customWidth="1"/>
    <col min="10756" max="10756" width="11.42578125" style="460" bestFit="1" customWidth="1"/>
    <col min="10757" max="10757" width="17.85546875" style="460" bestFit="1" customWidth="1"/>
    <col min="10758" max="10758" width="9.28515625" style="460" bestFit="1" customWidth="1"/>
    <col min="10759" max="10759" width="9.28515625" style="460" customWidth="1"/>
    <col min="10760" max="10760" width="17.42578125" style="460" bestFit="1" customWidth="1"/>
    <col min="10761" max="10761" width="39.5703125" style="460" bestFit="1" customWidth="1"/>
    <col min="10762" max="11008" width="9.140625" style="460"/>
    <col min="11009" max="11009" width="0" style="460" hidden="1" customWidth="1"/>
    <col min="11010" max="11010" width="72.42578125" style="460" customWidth="1"/>
    <col min="11011" max="11011" width="12.42578125" style="460" bestFit="1" customWidth="1"/>
    <col min="11012" max="11012" width="11.42578125" style="460" bestFit="1" customWidth="1"/>
    <col min="11013" max="11013" width="17.85546875" style="460" bestFit="1" customWidth="1"/>
    <col min="11014" max="11014" width="9.28515625" style="460" bestFit="1" customWidth="1"/>
    <col min="11015" max="11015" width="9.28515625" style="460" customWidth="1"/>
    <col min="11016" max="11016" width="17.42578125" style="460" bestFit="1" customWidth="1"/>
    <col min="11017" max="11017" width="39.5703125" style="460" bestFit="1" customWidth="1"/>
    <col min="11018" max="11264" width="9.140625" style="460"/>
    <col min="11265" max="11265" width="0" style="460" hidden="1" customWidth="1"/>
    <col min="11266" max="11266" width="72.42578125" style="460" customWidth="1"/>
    <col min="11267" max="11267" width="12.42578125" style="460" bestFit="1" customWidth="1"/>
    <col min="11268" max="11268" width="11.42578125" style="460" bestFit="1" customWidth="1"/>
    <col min="11269" max="11269" width="17.85546875" style="460" bestFit="1" customWidth="1"/>
    <col min="11270" max="11270" width="9.28515625" style="460" bestFit="1" customWidth="1"/>
    <col min="11271" max="11271" width="9.28515625" style="460" customWidth="1"/>
    <col min="11272" max="11272" width="17.42578125" style="460" bestFit="1" customWidth="1"/>
    <col min="11273" max="11273" width="39.5703125" style="460" bestFit="1" customWidth="1"/>
    <col min="11274" max="11520" width="9.140625" style="460"/>
    <col min="11521" max="11521" width="0" style="460" hidden="1" customWidth="1"/>
    <col min="11522" max="11522" width="72.42578125" style="460" customWidth="1"/>
    <col min="11523" max="11523" width="12.42578125" style="460" bestFit="1" customWidth="1"/>
    <col min="11524" max="11524" width="11.42578125" style="460" bestFit="1" customWidth="1"/>
    <col min="11525" max="11525" width="17.85546875" style="460" bestFit="1" customWidth="1"/>
    <col min="11526" max="11526" width="9.28515625" style="460" bestFit="1" customWidth="1"/>
    <col min="11527" max="11527" width="9.28515625" style="460" customWidth="1"/>
    <col min="11528" max="11528" width="17.42578125" style="460" bestFit="1" customWidth="1"/>
    <col min="11529" max="11529" width="39.5703125" style="460" bestFit="1" customWidth="1"/>
    <col min="11530" max="11776" width="9.140625" style="460"/>
    <col min="11777" max="11777" width="0" style="460" hidden="1" customWidth="1"/>
    <col min="11778" max="11778" width="72.42578125" style="460" customWidth="1"/>
    <col min="11779" max="11779" width="12.42578125" style="460" bestFit="1" customWidth="1"/>
    <col min="11780" max="11780" width="11.42578125" style="460" bestFit="1" customWidth="1"/>
    <col min="11781" max="11781" width="17.85546875" style="460" bestFit="1" customWidth="1"/>
    <col min="11782" max="11782" width="9.28515625" style="460" bestFit="1" customWidth="1"/>
    <col min="11783" max="11783" width="9.28515625" style="460" customWidth="1"/>
    <col min="11784" max="11784" width="17.42578125" style="460" bestFit="1" customWidth="1"/>
    <col min="11785" max="11785" width="39.5703125" style="460" bestFit="1" customWidth="1"/>
    <col min="11786" max="12032" width="9.140625" style="460"/>
    <col min="12033" max="12033" width="0" style="460" hidden="1" customWidth="1"/>
    <col min="12034" max="12034" width="72.42578125" style="460" customWidth="1"/>
    <col min="12035" max="12035" width="12.42578125" style="460" bestFit="1" customWidth="1"/>
    <col min="12036" max="12036" width="11.42578125" style="460" bestFit="1" customWidth="1"/>
    <col min="12037" max="12037" width="17.85546875" style="460" bestFit="1" customWidth="1"/>
    <col min="12038" max="12038" width="9.28515625" style="460" bestFit="1" customWidth="1"/>
    <col min="12039" max="12039" width="9.28515625" style="460" customWidth="1"/>
    <col min="12040" max="12040" width="17.42578125" style="460" bestFit="1" customWidth="1"/>
    <col min="12041" max="12041" width="39.5703125" style="460" bestFit="1" customWidth="1"/>
    <col min="12042" max="12288" width="9.140625" style="460"/>
    <col min="12289" max="12289" width="0" style="460" hidden="1" customWidth="1"/>
    <col min="12290" max="12290" width="72.42578125" style="460" customWidth="1"/>
    <col min="12291" max="12291" width="12.42578125" style="460" bestFit="1" customWidth="1"/>
    <col min="12292" max="12292" width="11.42578125" style="460" bestFit="1" customWidth="1"/>
    <col min="12293" max="12293" width="17.85546875" style="460" bestFit="1" customWidth="1"/>
    <col min="12294" max="12294" width="9.28515625" style="460" bestFit="1" customWidth="1"/>
    <col min="12295" max="12295" width="9.28515625" style="460" customWidth="1"/>
    <col min="12296" max="12296" width="17.42578125" style="460" bestFit="1" customWidth="1"/>
    <col min="12297" max="12297" width="39.5703125" style="460" bestFit="1" customWidth="1"/>
    <col min="12298" max="12544" width="9.140625" style="460"/>
    <col min="12545" max="12545" width="0" style="460" hidden="1" customWidth="1"/>
    <col min="12546" max="12546" width="72.42578125" style="460" customWidth="1"/>
    <col min="12547" max="12547" width="12.42578125" style="460" bestFit="1" customWidth="1"/>
    <col min="12548" max="12548" width="11.42578125" style="460" bestFit="1" customWidth="1"/>
    <col min="12549" max="12549" width="17.85546875" style="460" bestFit="1" customWidth="1"/>
    <col min="12550" max="12550" width="9.28515625" style="460" bestFit="1" customWidth="1"/>
    <col min="12551" max="12551" width="9.28515625" style="460" customWidth="1"/>
    <col min="12552" max="12552" width="17.42578125" style="460" bestFit="1" customWidth="1"/>
    <col min="12553" max="12553" width="39.5703125" style="460" bestFit="1" customWidth="1"/>
    <col min="12554" max="12800" width="9.140625" style="460"/>
    <col min="12801" max="12801" width="0" style="460" hidden="1" customWidth="1"/>
    <col min="12802" max="12802" width="72.42578125" style="460" customWidth="1"/>
    <col min="12803" max="12803" width="12.42578125" style="460" bestFit="1" customWidth="1"/>
    <col min="12804" max="12804" width="11.42578125" style="460" bestFit="1" customWidth="1"/>
    <col min="12805" max="12805" width="17.85546875" style="460" bestFit="1" customWidth="1"/>
    <col min="12806" max="12806" width="9.28515625" style="460" bestFit="1" customWidth="1"/>
    <col min="12807" max="12807" width="9.28515625" style="460" customWidth="1"/>
    <col min="12808" max="12808" width="17.42578125" style="460" bestFit="1" customWidth="1"/>
    <col min="12809" max="12809" width="39.5703125" style="460" bestFit="1" customWidth="1"/>
    <col min="12810" max="13056" width="9.140625" style="460"/>
    <col min="13057" max="13057" width="0" style="460" hidden="1" customWidth="1"/>
    <col min="13058" max="13058" width="72.42578125" style="460" customWidth="1"/>
    <col min="13059" max="13059" width="12.42578125" style="460" bestFit="1" customWidth="1"/>
    <col min="13060" max="13060" width="11.42578125" style="460" bestFit="1" customWidth="1"/>
    <col min="13061" max="13061" width="17.85546875" style="460" bestFit="1" customWidth="1"/>
    <col min="13062" max="13062" width="9.28515625" style="460" bestFit="1" customWidth="1"/>
    <col min="13063" max="13063" width="9.28515625" style="460" customWidth="1"/>
    <col min="13064" max="13064" width="17.42578125" style="460" bestFit="1" customWidth="1"/>
    <col min="13065" max="13065" width="39.5703125" style="460" bestFit="1" customWidth="1"/>
    <col min="13066" max="13312" width="9.140625" style="460"/>
    <col min="13313" max="13313" width="0" style="460" hidden="1" customWidth="1"/>
    <col min="13314" max="13314" width="72.42578125" style="460" customWidth="1"/>
    <col min="13315" max="13315" width="12.42578125" style="460" bestFit="1" customWidth="1"/>
    <col min="13316" max="13316" width="11.42578125" style="460" bestFit="1" customWidth="1"/>
    <col min="13317" max="13317" width="17.85546875" style="460" bestFit="1" customWidth="1"/>
    <col min="13318" max="13318" width="9.28515625" style="460" bestFit="1" customWidth="1"/>
    <col min="13319" max="13319" width="9.28515625" style="460" customWidth="1"/>
    <col min="13320" max="13320" width="17.42578125" style="460" bestFit="1" customWidth="1"/>
    <col min="13321" max="13321" width="39.5703125" style="460" bestFit="1" customWidth="1"/>
    <col min="13322" max="13568" width="9.140625" style="460"/>
    <col min="13569" max="13569" width="0" style="460" hidden="1" customWidth="1"/>
    <col min="13570" max="13570" width="72.42578125" style="460" customWidth="1"/>
    <col min="13571" max="13571" width="12.42578125" style="460" bestFit="1" customWidth="1"/>
    <col min="13572" max="13572" width="11.42578125" style="460" bestFit="1" customWidth="1"/>
    <col min="13573" max="13573" width="17.85546875" style="460" bestFit="1" customWidth="1"/>
    <col min="13574" max="13574" width="9.28515625" style="460" bestFit="1" customWidth="1"/>
    <col min="13575" max="13575" width="9.28515625" style="460" customWidth="1"/>
    <col min="13576" max="13576" width="17.42578125" style="460" bestFit="1" customWidth="1"/>
    <col min="13577" max="13577" width="39.5703125" style="460" bestFit="1" customWidth="1"/>
    <col min="13578" max="13824" width="9.140625" style="460"/>
    <col min="13825" max="13825" width="0" style="460" hidden="1" customWidth="1"/>
    <col min="13826" max="13826" width="72.42578125" style="460" customWidth="1"/>
    <col min="13827" max="13827" width="12.42578125" style="460" bestFit="1" customWidth="1"/>
    <col min="13828" max="13828" width="11.42578125" style="460" bestFit="1" customWidth="1"/>
    <col min="13829" max="13829" width="17.85546875" style="460" bestFit="1" customWidth="1"/>
    <col min="13830" max="13830" width="9.28515625" style="460" bestFit="1" customWidth="1"/>
    <col min="13831" max="13831" width="9.28515625" style="460" customWidth="1"/>
    <col min="13832" max="13832" width="17.42578125" style="460" bestFit="1" customWidth="1"/>
    <col min="13833" max="13833" width="39.5703125" style="460" bestFit="1" customWidth="1"/>
    <col min="13834" max="14080" width="9.140625" style="460"/>
    <col min="14081" max="14081" width="0" style="460" hidden="1" customWidth="1"/>
    <col min="14082" max="14082" width="72.42578125" style="460" customWidth="1"/>
    <col min="14083" max="14083" width="12.42578125" style="460" bestFit="1" customWidth="1"/>
    <col min="14084" max="14084" width="11.42578125" style="460" bestFit="1" customWidth="1"/>
    <col min="14085" max="14085" width="17.85546875" style="460" bestFit="1" customWidth="1"/>
    <col min="14086" max="14086" width="9.28515625" style="460" bestFit="1" customWidth="1"/>
    <col min="14087" max="14087" width="9.28515625" style="460" customWidth="1"/>
    <col min="14088" max="14088" width="17.42578125" style="460" bestFit="1" customWidth="1"/>
    <col min="14089" max="14089" width="39.5703125" style="460" bestFit="1" customWidth="1"/>
    <col min="14090" max="14336" width="9.140625" style="460"/>
    <col min="14337" max="14337" width="0" style="460" hidden="1" customWidth="1"/>
    <col min="14338" max="14338" width="72.42578125" style="460" customWidth="1"/>
    <col min="14339" max="14339" width="12.42578125" style="460" bestFit="1" customWidth="1"/>
    <col min="14340" max="14340" width="11.42578125" style="460" bestFit="1" customWidth="1"/>
    <col min="14341" max="14341" width="17.85546875" style="460" bestFit="1" customWidth="1"/>
    <col min="14342" max="14342" width="9.28515625" style="460" bestFit="1" customWidth="1"/>
    <col min="14343" max="14343" width="9.28515625" style="460" customWidth="1"/>
    <col min="14344" max="14344" width="17.42578125" style="460" bestFit="1" customWidth="1"/>
    <col min="14345" max="14345" width="39.5703125" style="460" bestFit="1" customWidth="1"/>
    <col min="14346" max="14592" width="9.140625" style="460"/>
    <col min="14593" max="14593" width="0" style="460" hidden="1" customWidth="1"/>
    <col min="14594" max="14594" width="72.42578125" style="460" customWidth="1"/>
    <col min="14595" max="14595" width="12.42578125" style="460" bestFit="1" customWidth="1"/>
    <col min="14596" max="14596" width="11.42578125" style="460" bestFit="1" customWidth="1"/>
    <col min="14597" max="14597" width="17.85546875" style="460" bestFit="1" customWidth="1"/>
    <col min="14598" max="14598" width="9.28515625" style="460" bestFit="1" customWidth="1"/>
    <col min="14599" max="14599" width="9.28515625" style="460" customWidth="1"/>
    <col min="14600" max="14600" width="17.42578125" style="460" bestFit="1" customWidth="1"/>
    <col min="14601" max="14601" width="39.5703125" style="460" bestFit="1" customWidth="1"/>
    <col min="14602" max="14848" width="9.140625" style="460"/>
    <col min="14849" max="14849" width="0" style="460" hidden="1" customWidth="1"/>
    <col min="14850" max="14850" width="72.42578125" style="460" customWidth="1"/>
    <col min="14851" max="14851" width="12.42578125" style="460" bestFit="1" customWidth="1"/>
    <col min="14852" max="14852" width="11.42578125" style="460" bestFit="1" customWidth="1"/>
    <col min="14853" max="14853" width="17.85546875" style="460" bestFit="1" customWidth="1"/>
    <col min="14854" max="14854" width="9.28515625" style="460" bestFit="1" customWidth="1"/>
    <col min="14855" max="14855" width="9.28515625" style="460" customWidth="1"/>
    <col min="14856" max="14856" width="17.42578125" style="460" bestFit="1" customWidth="1"/>
    <col min="14857" max="14857" width="39.5703125" style="460" bestFit="1" customWidth="1"/>
    <col min="14858" max="15104" width="9.140625" style="460"/>
    <col min="15105" max="15105" width="0" style="460" hidden="1" customWidth="1"/>
    <col min="15106" max="15106" width="72.42578125" style="460" customWidth="1"/>
    <col min="15107" max="15107" width="12.42578125" style="460" bestFit="1" customWidth="1"/>
    <col min="15108" max="15108" width="11.42578125" style="460" bestFit="1" customWidth="1"/>
    <col min="15109" max="15109" width="17.85546875" style="460" bestFit="1" customWidth="1"/>
    <col min="15110" max="15110" width="9.28515625" style="460" bestFit="1" customWidth="1"/>
    <col min="15111" max="15111" width="9.28515625" style="460" customWidth="1"/>
    <col min="15112" max="15112" width="17.42578125" style="460" bestFit="1" customWidth="1"/>
    <col min="15113" max="15113" width="39.5703125" style="460" bestFit="1" customWidth="1"/>
    <col min="15114" max="15360" width="9.140625" style="460"/>
    <col min="15361" max="15361" width="0" style="460" hidden="1" customWidth="1"/>
    <col min="15362" max="15362" width="72.42578125" style="460" customWidth="1"/>
    <col min="15363" max="15363" width="12.42578125" style="460" bestFit="1" customWidth="1"/>
    <col min="15364" max="15364" width="11.42578125" style="460" bestFit="1" customWidth="1"/>
    <col min="15365" max="15365" width="17.85546875" style="460" bestFit="1" customWidth="1"/>
    <col min="15366" max="15366" width="9.28515625" style="460" bestFit="1" customWidth="1"/>
    <col min="15367" max="15367" width="9.28515625" style="460" customWidth="1"/>
    <col min="15368" max="15368" width="17.42578125" style="460" bestFit="1" customWidth="1"/>
    <col min="15369" max="15369" width="39.5703125" style="460" bestFit="1" customWidth="1"/>
    <col min="15370" max="15616" width="9.140625" style="460"/>
    <col min="15617" max="15617" width="0" style="460" hidden="1" customWidth="1"/>
    <col min="15618" max="15618" width="72.42578125" style="460" customWidth="1"/>
    <col min="15619" max="15619" width="12.42578125" style="460" bestFit="1" customWidth="1"/>
    <col min="15620" max="15620" width="11.42578125" style="460" bestFit="1" customWidth="1"/>
    <col min="15621" max="15621" width="17.85546875" style="460" bestFit="1" customWidth="1"/>
    <col min="15622" max="15622" width="9.28515625" style="460" bestFit="1" customWidth="1"/>
    <col min="15623" max="15623" width="9.28515625" style="460" customWidth="1"/>
    <col min="15624" max="15624" width="17.42578125" style="460" bestFit="1" customWidth="1"/>
    <col min="15625" max="15625" width="39.5703125" style="460" bestFit="1" customWidth="1"/>
    <col min="15626" max="15872" width="9.140625" style="460"/>
    <col min="15873" max="15873" width="0" style="460" hidden="1" customWidth="1"/>
    <col min="15874" max="15874" width="72.42578125" style="460" customWidth="1"/>
    <col min="15875" max="15875" width="12.42578125" style="460" bestFit="1" customWidth="1"/>
    <col min="15876" max="15876" width="11.42578125" style="460" bestFit="1" customWidth="1"/>
    <col min="15877" max="15877" width="17.85546875" style="460" bestFit="1" customWidth="1"/>
    <col min="15878" max="15878" width="9.28515625" style="460" bestFit="1" customWidth="1"/>
    <col min="15879" max="15879" width="9.28515625" style="460" customWidth="1"/>
    <col min="15880" max="15880" width="17.42578125" style="460" bestFit="1" customWidth="1"/>
    <col min="15881" max="15881" width="39.5703125" style="460" bestFit="1" customWidth="1"/>
    <col min="15882" max="16128" width="9.140625" style="460"/>
    <col min="16129" max="16129" width="0" style="460" hidden="1" customWidth="1"/>
    <col min="16130" max="16130" width="72.42578125" style="460" customWidth="1"/>
    <col min="16131" max="16131" width="12.42578125" style="460" bestFit="1" customWidth="1"/>
    <col min="16132" max="16132" width="11.42578125" style="460" bestFit="1" customWidth="1"/>
    <col min="16133" max="16133" width="17.85546875" style="460" bestFit="1" customWidth="1"/>
    <col min="16134" max="16134" width="9.28515625" style="460" bestFit="1" customWidth="1"/>
    <col min="16135" max="16135" width="9.28515625" style="460" customWidth="1"/>
    <col min="16136" max="16136" width="17.42578125" style="460" bestFit="1" customWidth="1"/>
    <col min="16137" max="16137" width="39.5703125" style="460" bestFit="1" customWidth="1"/>
    <col min="16138" max="16384" width="9.140625" style="460"/>
  </cols>
  <sheetData>
    <row r="1" spans="2:26" customFormat="1" x14ac:dyDescent="0.25">
      <c r="B1" s="131" t="s">
        <v>2</v>
      </c>
      <c r="C1" s="132"/>
      <c r="D1" s="154"/>
      <c r="E1" s="134"/>
      <c r="F1" s="135"/>
      <c r="G1" s="135"/>
      <c r="H1" s="136"/>
      <c r="I1" s="137"/>
      <c r="J1" s="460"/>
      <c r="K1" s="460"/>
      <c r="L1" s="460"/>
      <c r="M1" s="460"/>
      <c r="N1" s="460"/>
      <c r="O1" s="460"/>
      <c r="P1" s="460"/>
      <c r="Q1" s="460"/>
      <c r="R1" s="460"/>
      <c r="S1" s="460"/>
      <c r="T1" s="460"/>
      <c r="U1" s="460"/>
      <c r="V1" s="460"/>
      <c r="W1" s="460"/>
      <c r="X1" s="460"/>
      <c r="Y1" s="460"/>
      <c r="Z1" s="460"/>
    </row>
    <row r="2" spans="2:26" customFormat="1" x14ac:dyDescent="0.25">
      <c r="B2" s="139" t="s">
        <v>680</v>
      </c>
      <c r="C2" s="285"/>
      <c r="D2" s="461"/>
      <c r="E2" s="285"/>
      <c r="F2" s="462"/>
      <c r="G2" s="462"/>
      <c r="H2" s="155"/>
      <c r="I2" s="137"/>
      <c r="J2" s="460"/>
      <c r="K2" s="460"/>
      <c r="L2" s="460"/>
      <c r="M2" s="460"/>
      <c r="N2" s="460"/>
      <c r="O2" s="460"/>
      <c r="P2" s="460"/>
      <c r="Q2" s="460"/>
      <c r="R2" s="460"/>
      <c r="S2" s="460"/>
      <c r="T2" s="460"/>
      <c r="U2" s="460"/>
      <c r="V2" s="460"/>
      <c r="W2" s="460"/>
      <c r="X2" s="460"/>
      <c r="Y2" s="460"/>
      <c r="Z2" s="460"/>
    </row>
    <row r="3" spans="2:26" customFormat="1" x14ac:dyDescent="0.25">
      <c r="B3" s="25" t="s">
        <v>746</v>
      </c>
      <c r="C3" s="288"/>
      <c r="D3" s="463"/>
      <c r="E3" s="288"/>
      <c r="F3" s="464"/>
      <c r="G3" s="464"/>
      <c r="H3" s="143"/>
      <c r="I3" s="137"/>
      <c r="J3" s="460"/>
      <c r="K3" s="460"/>
      <c r="L3" s="460"/>
      <c r="M3" s="460"/>
      <c r="N3" s="460"/>
      <c r="O3" s="460"/>
      <c r="P3" s="460"/>
      <c r="Q3" s="460"/>
      <c r="R3" s="460"/>
      <c r="S3" s="460"/>
      <c r="T3" s="460"/>
      <c r="U3" s="460"/>
      <c r="V3" s="460"/>
      <c r="W3" s="460"/>
      <c r="X3" s="460"/>
      <c r="Y3" s="460"/>
      <c r="Z3" s="460"/>
    </row>
    <row r="4" spans="2:26" customFormat="1" x14ac:dyDescent="0.25">
      <c r="B4" s="139"/>
      <c r="C4" s="288"/>
      <c r="D4" s="463"/>
      <c r="E4" s="288"/>
      <c r="F4" s="464"/>
      <c r="G4" s="464"/>
      <c r="H4" s="143"/>
      <c r="I4" s="137"/>
      <c r="J4" s="460"/>
      <c r="K4" s="460"/>
      <c r="L4" s="460"/>
      <c r="M4" s="460"/>
      <c r="N4" s="460"/>
      <c r="O4" s="460"/>
      <c r="P4" s="460"/>
      <c r="Q4" s="460"/>
      <c r="R4" s="460"/>
      <c r="S4" s="460"/>
      <c r="T4" s="460"/>
      <c r="U4" s="460"/>
      <c r="V4" s="460"/>
      <c r="W4" s="460"/>
      <c r="X4" s="460"/>
      <c r="Y4" s="460"/>
      <c r="Z4" s="460"/>
    </row>
    <row r="5" spans="2:26" customFormat="1" ht="45" x14ac:dyDescent="0.25">
      <c r="B5" s="156" t="s">
        <v>4</v>
      </c>
      <c r="C5" s="52" t="s">
        <v>5</v>
      </c>
      <c r="D5" s="157" t="s">
        <v>6</v>
      </c>
      <c r="E5" s="218" t="s">
        <v>7</v>
      </c>
      <c r="F5" s="158" t="s">
        <v>8</v>
      </c>
      <c r="G5" s="159" t="s">
        <v>9</v>
      </c>
      <c r="H5" s="160" t="s">
        <v>10</v>
      </c>
      <c r="I5" s="137"/>
      <c r="J5" s="460"/>
      <c r="K5" s="460"/>
      <c r="L5" s="460"/>
      <c r="M5" s="460"/>
      <c r="N5" s="460"/>
      <c r="O5" s="460"/>
      <c r="P5" s="460"/>
      <c r="Q5" s="460"/>
      <c r="R5" s="460"/>
      <c r="S5" s="460"/>
      <c r="T5" s="460"/>
      <c r="U5" s="460"/>
      <c r="V5" s="460"/>
      <c r="W5" s="460"/>
      <c r="X5" s="460"/>
      <c r="Y5" s="460"/>
      <c r="Z5" s="460"/>
    </row>
    <row r="6" spans="2:26" customFormat="1" x14ac:dyDescent="0.25">
      <c r="B6" s="161" t="s">
        <v>11</v>
      </c>
      <c r="C6" s="120"/>
      <c r="D6" s="162"/>
      <c r="E6" s="291"/>
      <c r="F6" s="163"/>
      <c r="G6" s="164"/>
      <c r="H6" s="165"/>
      <c r="I6" s="137"/>
      <c r="J6" s="460"/>
      <c r="K6" s="460"/>
      <c r="L6" s="460"/>
      <c r="M6" s="460"/>
      <c r="N6" s="460"/>
      <c r="O6" s="460"/>
      <c r="P6" s="460"/>
      <c r="Q6" s="460"/>
      <c r="R6" s="460"/>
      <c r="S6" s="460"/>
      <c r="T6" s="460"/>
      <c r="U6" s="460"/>
      <c r="V6" s="460"/>
      <c r="W6" s="460"/>
      <c r="X6" s="460"/>
      <c r="Y6" s="460"/>
      <c r="Z6" s="460"/>
    </row>
    <row r="7" spans="2:26" customFormat="1" x14ac:dyDescent="0.25">
      <c r="B7" s="161" t="s">
        <v>12</v>
      </c>
      <c r="C7" s="120"/>
      <c r="D7" s="162"/>
      <c r="E7" s="291"/>
      <c r="F7" s="163"/>
      <c r="G7" s="164"/>
      <c r="H7" s="165"/>
      <c r="I7" s="137"/>
      <c r="J7" s="460"/>
      <c r="K7" s="460"/>
      <c r="L7" s="460"/>
      <c r="M7" s="460"/>
      <c r="N7" s="460"/>
      <c r="O7" s="460"/>
      <c r="P7" s="460"/>
      <c r="Q7" s="460"/>
      <c r="R7" s="460"/>
      <c r="S7" s="460"/>
      <c r="T7" s="460"/>
      <c r="U7" s="460"/>
      <c r="V7" s="460"/>
      <c r="W7" s="460"/>
      <c r="X7" s="460"/>
      <c r="Y7" s="460"/>
      <c r="Z7" s="460"/>
    </row>
    <row r="8" spans="2:26" customFormat="1" x14ac:dyDescent="0.25">
      <c r="B8" s="161" t="s">
        <v>13</v>
      </c>
      <c r="C8" s="120"/>
      <c r="D8" s="162"/>
      <c r="E8" s="291"/>
      <c r="F8" s="163"/>
      <c r="G8" s="164"/>
      <c r="H8" s="165"/>
      <c r="I8" s="137"/>
      <c r="J8" s="460"/>
      <c r="K8" s="460"/>
      <c r="L8" s="460"/>
      <c r="M8" s="460"/>
      <c r="N8" s="460"/>
      <c r="O8" s="460"/>
      <c r="P8" s="460"/>
      <c r="Q8" s="460"/>
      <c r="R8" s="460"/>
      <c r="S8" s="460"/>
      <c r="T8" s="460"/>
      <c r="U8" s="460"/>
      <c r="V8" s="460"/>
      <c r="W8" s="460"/>
      <c r="X8" s="460"/>
      <c r="Y8" s="460"/>
      <c r="Z8" s="460"/>
    </row>
    <row r="9" spans="2:26" customFormat="1" x14ac:dyDescent="0.25">
      <c r="B9" s="166" t="s">
        <v>497</v>
      </c>
      <c r="C9" s="167" t="s">
        <v>15</v>
      </c>
      <c r="D9" s="168">
        <v>180</v>
      </c>
      <c r="E9" s="465">
        <v>1932.73</v>
      </c>
      <c r="F9" s="466">
        <v>7.83</v>
      </c>
      <c r="G9" s="467">
        <v>3.6857000000000002</v>
      </c>
      <c r="H9" s="169" t="s">
        <v>498</v>
      </c>
      <c r="I9" s="137"/>
      <c r="J9" s="460"/>
      <c r="K9" s="460"/>
      <c r="L9" s="460"/>
      <c r="M9" s="460"/>
      <c r="N9" s="460"/>
      <c r="O9" s="460"/>
      <c r="P9" s="460"/>
      <c r="Q9" s="460"/>
      <c r="R9" s="460"/>
      <c r="S9" s="460"/>
      <c r="T9" s="460"/>
      <c r="U9" s="460"/>
      <c r="V9" s="460"/>
      <c r="W9" s="460"/>
      <c r="X9" s="460"/>
      <c r="Y9" s="460"/>
      <c r="Z9" s="460"/>
    </row>
    <row r="10" spans="2:26" customFormat="1" x14ac:dyDescent="0.25">
      <c r="B10" s="166" t="s">
        <v>495</v>
      </c>
      <c r="C10" s="167" t="s">
        <v>15</v>
      </c>
      <c r="D10" s="168">
        <v>165</v>
      </c>
      <c r="E10" s="465">
        <v>1785.69</v>
      </c>
      <c r="F10" s="466">
        <v>7.23</v>
      </c>
      <c r="G10" s="467">
        <v>3.6703000000000001</v>
      </c>
      <c r="H10" s="169" t="s">
        <v>496</v>
      </c>
      <c r="I10" s="137"/>
      <c r="J10" s="460"/>
      <c r="K10" s="460"/>
      <c r="L10" s="460"/>
      <c r="M10" s="460"/>
      <c r="N10" s="460"/>
      <c r="O10" s="460"/>
      <c r="P10" s="460"/>
      <c r="Q10" s="460"/>
      <c r="R10" s="460"/>
      <c r="S10" s="460"/>
      <c r="T10" s="460"/>
      <c r="U10" s="460"/>
      <c r="V10" s="460"/>
      <c r="W10" s="460"/>
      <c r="X10" s="460"/>
      <c r="Y10" s="460"/>
      <c r="Z10" s="460"/>
    </row>
    <row r="11" spans="2:26" customFormat="1" x14ac:dyDescent="0.25">
      <c r="B11" s="166" t="s">
        <v>681</v>
      </c>
      <c r="C11" s="167" t="s">
        <v>15</v>
      </c>
      <c r="D11" s="168">
        <v>150</v>
      </c>
      <c r="E11" s="465">
        <v>1559.53</v>
      </c>
      <c r="F11" s="466">
        <v>6.32</v>
      </c>
      <c r="G11" s="467">
        <v>3.7005999999999997</v>
      </c>
      <c r="H11" s="169" t="s">
        <v>682</v>
      </c>
      <c r="I11" s="137"/>
      <c r="J11" s="460"/>
      <c r="K11" s="460"/>
      <c r="L11" s="460"/>
      <c r="M11" s="460"/>
      <c r="N11" s="460"/>
      <c r="O11" s="460"/>
      <c r="P11" s="460"/>
      <c r="Q11" s="460"/>
      <c r="R11" s="460"/>
      <c r="S11" s="460"/>
      <c r="T11" s="460"/>
      <c r="U11" s="460"/>
      <c r="V11" s="460"/>
      <c r="W11" s="460"/>
      <c r="X11" s="460"/>
      <c r="Y11" s="460"/>
      <c r="Z11" s="460"/>
    </row>
    <row r="12" spans="2:26" customFormat="1" x14ac:dyDescent="0.25">
      <c r="B12" s="166" t="s">
        <v>201</v>
      </c>
      <c r="C12" s="167" t="s">
        <v>15</v>
      </c>
      <c r="D12" s="168">
        <v>100</v>
      </c>
      <c r="E12" s="465">
        <v>1079.8399999999999</v>
      </c>
      <c r="F12" s="466">
        <v>4.37</v>
      </c>
      <c r="G12" s="467">
        <v>3.6851999999999996</v>
      </c>
      <c r="H12" s="169" t="s">
        <v>202</v>
      </c>
      <c r="I12" s="137"/>
      <c r="J12" s="460"/>
      <c r="K12" s="460"/>
      <c r="L12" s="460"/>
      <c r="M12" s="460"/>
      <c r="N12" s="460"/>
      <c r="O12" s="460"/>
      <c r="P12" s="460"/>
      <c r="Q12" s="460"/>
      <c r="R12" s="460"/>
      <c r="S12" s="460"/>
      <c r="T12" s="460"/>
      <c r="U12" s="460"/>
      <c r="V12" s="460"/>
      <c r="W12" s="460"/>
      <c r="X12" s="460"/>
      <c r="Y12" s="460"/>
      <c r="Z12" s="460"/>
    </row>
    <row r="13" spans="2:26" customFormat="1" x14ac:dyDescent="0.25">
      <c r="B13" s="468" t="s">
        <v>79</v>
      </c>
      <c r="C13" s="167"/>
      <c r="D13" s="170"/>
      <c r="E13" s="469">
        <f>SUM(E9:E12)</f>
        <v>6357.79</v>
      </c>
      <c r="F13" s="469">
        <f>SUM(F6:F12)</f>
        <v>25.750000000000004</v>
      </c>
      <c r="G13" s="470"/>
      <c r="H13" s="171"/>
      <c r="I13" s="137"/>
      <c r="J13" s="460"/>
      <c r="K13" s="460"/>
      <c r="L13" s="460"/>
      <c r="M13" s="460"/>
      <c r="N13" s="460"/>
      <c r="O13" s="460"/>
      <c r="P13" s="460"/>
      <c r="Q13" s="460"/>
      <c r="R13" s="460"/>
      <c r="S13" s="460"/>
      <c r="T13" s="460"/>
      <c r="U13" s="460"/>
      <c r="V13" s="460"/>
      <c r="W13" s="460"/>
      <c r="X13" s="460"/>
      <c r="Y13" s="460"/>
      <c r="Z13" s="460"/>
    </row>
    <row r="14" spans="2:26" customFormat="1" x14ac:dyDescent="0.25">
      <c r="B14" s="172" t="s">
        <v>363</v>
      </c>
      <c r="C14" s="230"/>
      <c r="D14" s="173"/>
      <c r="E14" s="471"/>
      <c r="F14" s="471"/>
      <c r="G14" s="472"/>
      <c r="H14" s="174"/>
      <c r="I14" s="137"/>
      <c r="J14" s="460"/>
      <c r="K14" s="460"/>
      <c r="L14" s="460"/>
      <c r="M14" s="460"/>
      <c r="N14" s="460"/>
      <c r="O14" s="460"/>
      <c r="P14" s="460"/>
      <c r="Q14" s="460"/>
      <c r="R14" s="460"/>
      <c r="S14" s="460"/>
      <c r="T14" s="460"/>
      <c r="U14" s="460"/>
      <c r="V14" s="460"/>
      <c r="W14" s="460"/>
      <c r="X14" s="460"/>
      <c r="Y14" s="460"/>
      <c r="Z14" s="460"/>
    </row>
    <row r="15" spans="2:26" customFormat="1" x14ac:dyDescent="0.25">
      <c r="B15" s="172" t="s">
        <v>13</v>
      </c>
      <c r="C15" s="230"/>
      <c r="D15" s="173"/>
      <c r="E15" s="471"/>
      <c r="F15" s="471"/>
      <c r="G15" s="472"/>
      <c r="H15" s="174"/>
      <c r="I15" s="137"/>
      <c r="J15" s="460"/>
      <c r="K15" s="460"/>
      <c r="L15" s="460"/>
      <c r="M15" s="460"/>
      <c r="N15" s="460"/>
      <c r="O15" s="460"/>
      <c r="P15" s="460"/>
      <c r="Q15" s="460"/>
      <c r="R15" s="460"/>
      <c r="S15" s="460"/>
      <c r="T15" s="460"/>
      <c r="U15" s="460"/>
      <c r="V15" s="460"/>
      <c r="W15" s="460"/>
      <c r="X15" s="460"/>
      <c r="Y15" s="460"/>
      <c r="Z15" s="460"/>
    </row>
    <row r="16" spans="2:26" customFormat="1" x14ac:dyDescent="0.25">
      <c r="B16" s="175" t="s">
        <v>501</v>
      </c>
      <c r="C16" s="242" t="s">
        <v>15</v>
      </c>
      <c r="D16" s="173">
        <v>190</v>
      </c>
      <c r="E16" s="473">
        <v>2540.9499999999998</v>
      </c>
      <c r="F16" s="467">
        <v>10.29</v>
      </c>
      <c r="G16" s="466">
        <v>4.1500999999999992</v>
      </c>
      <c r="H16" s="171" t="s">
        <v>502</v>
      </c>
      <c r="I16" s="137"/>
      <c r="J16" s="460"/>
      <c r="K16" s="460"/>
      <c r="L16" s="460"/>
      <c r="M16" s="460"/>
      <c r="N16" s="460"/>
      <c r="O16" s="460"/>
      <c r="P16" s="460"/>
      <c r="Q16" s="460"/>
      <c r="R16" s="460"/>
      <c r="S16" s="460"/>
      <c r="T16" s="460"/>
      <c r="U16" s="460"/>
      <c r="V16" s="460"/>
      <c r="W16" s="460"/>
      <c r="X16" s="460"/>
      <c r="Y16" s="460"/>
      <c r="Z16" s="460"/>
    </row>
    <row r="17" spans="2:26" customFormat="1" x14ac:dyDescent="0.25">
      <c r="B17" s="474" t="s">
        <v>683</v>
      </c>
      <c r="C17" s="242" t="s">
        <v>30</v>
      </c>
      <c r="D17" s="173">
        <v>180</v>
      </c>
      <c r="E17" s="473">
        <v>2406.15</v>
      </c>
      <c r="F17" s="467">
        <v>9.75</v>
      </c>
      <c r="G17" s="466">
        <v>4.1749000000000001</v>
      </c>
      <c r="H17" s="171" t="s">
        <v>684</v>
      </c>
      <c r="I17" s="137"/>
      <c r="J17" s="460"/>
      <c r="K17" s="460"/>
      <c r="L17" s="460"/>
      <c r="M17" s="460"/>
      <c r="N17" s="460"/>
      <c r="O17" s="460"/>
      <c r="P17" s="460"/>
      <c r="Q17" s="460"/>
      <c r="R17" s="460"/>
      <c r="S17" s="460"/>
      <c r="T17" s="460"/>
      <c r="U17" s="460"/>
      <c r="V17" s="460"/>
      <c r="W17" s="460"/>
      <c r="X17" s="460"/>
      <c r="Y17" s="460"/>
      <c r="Z17" s="460"/>
    </row>
    <row r="18" spans="2:26" customFormat="1" x14ac:dyDescent="0.25">
      <c r="B18" s="166" t="s">
        <v>503</v>
      </c>
      <c r="C18" s="167" t="s">
        <v>15</v>
      </c>
      <c r="D18" s="173">
        <v>110</v>
      </c>
      <c r="E18" s="465">
        <v>1097.1500000000001</v>
      </c>
      <c r="F18" s="467">
        <v>4.4400000000000004</v>
      </c>
      <c r="G18" s="466">
        <v>3.9506999999999999</v>
      </c>
      <c r="H18" s="171" t="s">
        <v>504</v>
      </c>
      <c r="I18" s="137"/>
      <c r="J18" s="460"/>
      <c r="K18" s="460"/>
      <c r="L18" s="460"/>
      <c r="M18" s="460"/>
      <c r="N18" s="460"/>
      <c r="O18" s="460"/>
      <c r="P18" s="460"/>
      <c r="Q18" s="460"/>
      <c r="R18" s="460"/>
      <c r="S18" s="460"/>
      <c r="T18" s="460"/>
      <c r="U18" s="460"/>
      <c r="V18" s="460"/>
      <c r="W18" s="460"/>
      <c r="X18" s="460"/>
      <c r="Y18" s="460"/>
      <c r="Z18" s="460"/>
    </row>
    <row r="19" spans="2:26" customFormat="1" x14ac:dyDescent="0.25">
      <c r="B19" s="475" t="s">
        <v>79</v>
      </c>
      <c r="C19" s="230"/>
      <c r="D19" s="173"/>
      <c r="E19" s="476">
        <f>SUM(E16:E18)</f>
        <v>6044.25</v>
      </c>
      <c r="F19" s="476">
        <f>SUM(F16:F18)</f>
        <v>24.48</v>
      </c>
      <c r="G19" s="472"/>
      <c r="H19" s="174"/>
      <c r="I19" s="137"/>
      <c r="J19" s="460"/>
      <c r="K19" s="460"/>
      <c r="L19" s="460"/>
      <c r="M19" s="460"/>
      <c r="N19" s="460"/>
      <c r="O19" s="460"/>
      <c r="P19" s="460"/>
      <c r="Q19" s="460"/>
      <c r="R19" s="460"/>
      <c r="S19" s="460"/>
      <c r="T19" s="460"/>
      <c r="U19" s="460"/>
      <c r="V19" s="460"/>
      <c r="W19" s="460"/>
      <c r="X19" s="460"/>
      <c r="Y19" s="460"/>
      <c r="Z19" s="460"/>
    </row>
    <row r="20" spans="2:26" customFormat="1" x14ac:dyDescent="0.25">
      <c r="B20" s="475" t="s">
        <v>86</v>
      </c>
      <c r="C20" s="230"/>
      <c r="D20" s="173"/>
      <c r="E20" s="471"/>
      <c r="F20" s="471"/>
      <c r="G20" s="472"/>
      <c r="H20" s="174"/>
      <c r="I20" s="137"/>
      <c r="J20" s="460"/>
      <c r="K20" s="460"/>
      <c r="L20" s="460"/>
      <c r="M20" s="460"/>
      <c r="N20" s="460"/>
      <c r="O20" s="460"/>
      <c r="P20" s="460"/>
      <c r="Q20" s="460"/>
      <c r="R20" s="460"/>
      <c r="S20" s="460"/>
      <c r="T20" s="460"/>
      <c r="U20" s="460"/>
      <c r="V20" s="460"/>
      <c r="W20" s="460"/>
      <c r="X20" s="460"/>
      <c r="Y20" s="460"/>
      <c r="Z20" s="460"/>
    </row>
    <row r="21" spans="2:26" customFormat="1" x14ac:dyDescent="0.25">
      <c r="B21" s="475" t="s">
        <v>85</v>
      </c>
      <c r="C21" s="230"/>
      <c r="D21" s="173"/>
      <c r="E21" s="471"/>
      <c r="F21" s="471"/>
      <c r="G21" s="472"/>
      <c r="H21" s="174"/>
      <c r="I21" s="137"/>
      <c r="J21" s="460"/>
      <c r="K21" s="460"/>
      <c r="L21" s="460"/>
      <c r="M21" s="460"/>
      <c r="N21" s="460"/>
      <c r="O21" s="460"/>
      <c r="P21" s="460"/>
      <c r="Q21" s="460"/>
      <c r="R21" s="460"/>
      <c r="S21" s="460"/>
      <c r="T21" s="460"/>
      <c r="U21" s="460"/>
      <c r="V21" s="460"/>
      <c r="W21" s="460"/>
      <c r="X21" s="460"/>
      <c r="Y21" s="460"/>
      <c r="Z21" s="460"/>
    </row>
    <row r="22" spans="2:26" customFormat="1" x14ac:dyDescent="0.25">
      <c r="B22" s="474" t="s">
        <v>833</v>
      </c>
      <c r="C22" s="242" t="s">
        <v>90</v>
      </c>
      <c r="D22" s="173">
        <v>1188000</v>
      </c>
      <c r="E22" s="473">
        <v>1186.92</v>
      </c>
      <c r="F22" s="473">
        <v>4.8099999999999996</v>
      </c>
      <c r="G22" s="477">
        <v>3.3244999999999996</v>
      </c>
      <c r="H22" s="171" t="s">
        <v>324</v>
      </c>
      <c r="I22" s="137"/>
      <c r="J22" s="460"/>
      <c r="K22" s="460"/>
      <c r="L22" s="460"/>
      <c r="M22" s="460"/>
      <c r="N22" s="460"/>
      <c r="O22" s="460"/>
      <c r="P22" s="460"/>
      <c r="Q22" s="460"/>
      <c r="R22" s="460"/>
      <c r="S22" s="460"/>
      <c r="T22" s="460"/>
      <c r="U22" s="460"/>
      <c r="V22" s="460"/>
      <c r="W22" s="460"/>
      <c r="X22" s="460"/>
      <c r="Y22" s="460"/>
      <c r="Z22" s="460"/>
    </row>
    <row r="23" spans="2:26" customFormat="1" x14ac:dyDescent="0.25">
      <c r="B23" s="474" t="s">
        <v>685</v>
      </c>
      <c r="C23" s="242" t="s">
        <v>90</v>
      </c>
      <c r="D23" s="173">
        <v>100000</v>
      </c>
      <c r="E23" s="473">
        <v>99.79</v>
      </c>
      <c r="F23" s="473">
        <v>0.4</v>
      </c>
      <c r="G23" s="477">
        <v>3.2997999999999998</v>
      </c>
      <c r="H23" s="171" t="s">
        <v>409</v>
      </c>
      <c r="I23" s="137"/>
      <c r="J23" s="460"/>
      <c r="K23" s="460"/>
      <c r="L23" s="460"/>
      <c r="M23" s="460"/>
      <c r="N23" s="460"/>
      <c r="O23" s="460"/>
      <c r="P23" s="460"/>
      <c r="Q23" s="460"/>
      <c r="R23" s="460"/>
      <c r="S23" s="460"/>
      <c r="T23" s="460"/>
      <c r="U23" s="460"/>
      <c r="V23" s="460"/>
      <c r="W23" s="460"/>
      <c r="X23" s="460"/>
      <c r="Y23" s="460"/>
      <c r="Z23" s="460"/>
    </row>
    <row r="24" spans="2:26" customFormat="1" x14ac:dyDescent="0.25">
      <c r="B24" s="475" t="s">
        <v>79</v>
      </c>
      <c r="C24" s="230"/>
      <c r="D24" s="173"/>
      <c r="E24" s="478">
        <f>SUM(E22:E23)</f>
        <v>1286.71</v>
      </c>
      <c r="F24" s="478">
        <f>SUM(F22:F23)</f>
        <v>5.21</v>
      </c>
      <c r="G24" s="472"/>
      <c r="H24" s="174"/>
      <c r="I24" s="137"/>
      <c r="J24" s="460"/>
      <c r="K24" s="460"/>
      <c r="L24" s="460"/>
      <c r="M24" s="460"/>
      <c r="N24" s="460"/>
      <c r="O24" s="460"/>
      <c r="P24" s="460"/>
      <c r="Q24" s="460"/>
      <c r="R24" s="460"/>
      <c r="S24" s="460"/>
      <c r="T24" s="460"/>
      <c r="U24" s="460"/>
      <c r="V24" s="460"/>
      <c r="W24" s="460"/>
      <c r="X24" s="460"/>
      <c r="Y24" s="460"/>
      <c r="Z24" s="460"/>
    </row>
    <row r="25" spans="2:26" customFormat="1" x14ac:dyDescent="0.25">
      <c r="B25" s="161" t="s">
        <v>415</v>
      </c>
      <c r="C25" s="120"/>
      <c r="D25" s="162"/>
      <c r="E25" s="291"/>
      <c r="F25" s="164"/>
      <c r="G25" s="163"/>
      <c r="H25" s="174"/>
      <c r="I25" s="137"/>
      <c r="J25" s="460"/>
      <c r="K25" s="460"/>
      <c r="L25" s="460"/>
      <c r="M25" s="460"/>
      <c r="N25" s="460"/>
      <c r="O25" s="460"/>
      <c r="P25" s="460"/>
      <c r="Q25" s="460"/>
      <c r="R25" s="460"/>
      <c r="S25" s="460"/>
      <c r="T25" s="460"/>
      <c r="U25" s="460"/>
      <c r="V25" s="460"/>
      <c r="W25" s="460"/>
      <c r="X25" s="460"/>
      <c r="Y25" s="460"/>
      <c r="Z25" s="460"/>
    </row>
    <row r="26" spans="2:26" customFormat="1" x14ac:dyDescent="0.25">
      <c r="B26" s="161" t="s">
        <v>686</v>
      </c>
      <c r="C26" s="47"/>
      <c r="D26" s="176"/>
      <c r="E26" s="177">
        <v>10938.57</v>
      </c>
      <c r="F26" s="479">
        <v>44.31</v>
      </c>
      <c r="G26" s="467"/>
      <c r="H26" s="178"/>
      <c r="I26" s="137"/>
      <c r="J26" s="460"/>
      <c r="K26" s="460"/>
      <c r="L26" s="460"/>
      <c r="M26" s="460"/>
      <c r="N26" s="460"/>
      <c r="O26" s="460"/>
      <c r="P26" s="460"/>
      <c r="Q26" s="460"/>
      <c r="R26" s="460"/>
      <c r="S26" s="460"/>
      <c r="T26" s="460"/>
      <c r="U26" s="460"/>
      <c r="V26" s="460"/>
      <c r="W26" s="460"/>
      <c r="X26" s="460"/>
      <c r="Y26" s="460"/>
      <c r="Z26" s="460"/>
    </row>
    <row r="27" spans="2:26" customFormat="1" x14ac:dyDescent="0.25">
      <c r="B27" s="161" t="s">
        <v>102</v>
      </c>
      <c r="C27" s="47"/>
      <c r="D27" s="176"/>
      <c r="E27" s="177">
        <v>57.860000000000582</v>
      </c>
      <c r="F27" s="479">
        <v>0.25</v>
      </c>
      <c r="G27" s="467"/>
      <c r="H27" s="178"/>
      <c r="I27" s="137"/>
      <c r="J27" s="460"/>
      <c r="K27" s="460"/>
      <c r="L27" s="460"/>
      <c r="M27" s="460"/>
      <c r="N27" s="460"/>
      <c r="O27" s="460"/>
      <c r="P27" s="460"/>
      <c r="Q27" s="460"/>
      <c r="R27" s="460"/>
      <c r="S27" s="460"/>
      <c r="T27" s="460"/>
      <c r="U27" s="460"/>
      <c r="V27" s="460"/>
      <c r="W27" s="460"/>
      <c r="X27" s="460"/>
      <c r="Y27" s="460"/>
      <c r="Z27" s="460"/>
    </row>
    <row r="28" spans="2:26" customFormat="1" x14ac:dyDescent="0.25">
      <c r="B28" s="179" t="s">
        <v>103</v>
      </c>
      <c r="C28" s="180"/>
      <c r="D28" s="181"/>
      <c r="E28" s="182">
        <f>+E26+E27+E13+E19+E24</f>
        <v>24685.18</v>
      </c>
      <c r="F28" s="182">
        <f>+F26+F27+F13+F19+F24</f>
        <v>100</v>
      </c>
      <c r="G28" s="183"/>
      <c r="H28" s="184"/>
      <c r="I28" s="137"/>
      <c r="J28" s="460"/>
      <c r="K28" s="460"/>
      <c r="L28" s="460"/>
      <c r="M28" s="460"/>
      <c r="N28" s="460"/>
      <c r="O28" s="460"/>
      <c r="P28" s="460"/>
      <c r="Q28" s="460"/>
      <c r="R28" s="460"/>
      <c r="S28" s="460"/>
      <c r="T28" s="460"/>
      <c r="U28" s="460"/>
      <c r="V28" s="460"/>
      <c r="W28" s="460"/>
      <c r="X28" s="460"/>
      <c r="Y28" s="460"/>
      <c r="Z28" s="460"/>
    </row>
    <row r="29" spans="2:26" customFormat="1" x14ac:dyDescent="0.25">
      <c r="B29" s="166" t="s">
        <v>210</v>
      </c>
      <c r="C29" s="321"/>
      <c r="D29" s="322"/>
      <c r="E29" s="185"/>
      <c r="F29" s="480"/>
      <c r="G29" s="480"/>
      <c r="H29" s="186"/>
      <c r="I29" s="137"/>
      <c r="J29" s="460"/>
      <c r="K29" s="460"/>
      <c r="L29" s="460"/>
      <c r="M29" s="460"/>
      <c r="N29" s="460"/>
      <c r="O29" s="460"/>
      <c r="P29" s="460"/>
      <c r="Q29" s="460"/>
      <c r="R29" s="460"/>
      <c r="S29" s="460"/>
      <c r="T29" s="460"/>
      <c r="U29" s="460"/>
      <c r="V29" s="460"/>
      <c r="W29" s="460"/>
      <c r="X29" s="460"/>
      <c r="Y29" s="460"/>
      <c r="Z29" s="460"/>
    </row>
    <row r="30" spans="2:26" customFormat="1" x14ac:dyDescent="0.25">
      <c r="B30" s="542" t="s">
        <v>105</v>
      </c>
      <c r="C30" s="511"/>
      <c r="D30" s="511"/>
      <c r="E30" s="511"/>
      <c r="F30" s="511"/>
      <c r="G30" s="511"/>
      <c r="H30" s="543"/>
      <c r="I30" s="187"/>
      <c r="J30" s="460"/>
      <c r="K30" s="460"/>
      <c r="L30" s="460"/>
      <c r="M30" s="460"/>
      <c r="N30" s="460"/>
      <c r="O30" s="460"/>
      <c r="P30" s="460"/>
      <c r="Q30" s="460"/>
      <c r="R30" s="460"/>
      <c r="S30" s="460"/>
      <c r="T30" s="460"/>
      <c r="U30" s="460"/>
      <c r="V30" s="460"/>
      <c r="W30" s="460"/>
      <c r="X30" s="460"/>
      <c r="Y30" s="460"/>
      <c r="Z30" s="460"/>
    </row>
    <row r="31" spans="2:26" customFormat="1" x14ac:dyDescent="0.25">
      <c r="B31" s="481" t="s">
        <v>106</v>
      </c>
      <c r="C31" s="280"/>
      <c r="D31" s="280"/>
      <c r="E31" s="280"/>
      <c r="F31" s="280"/>
      <c r="G31" s="280"/>
      <c r="H31" s="482"/>
      <c r="I31" s="187"/>
      <c r="J31" s="460"/>
      <c r="K31" s="460"/>
      <c r="L31" s="460"/>
      <c r="M31" s="460"/>
      <c r="N31" s="460"/>
      <c r="O31" s="460"/>
      <c r="P31" s="460"/>
      <c r="Q31" s="460"/>
      <c r="R31" s="460"/>
      <c r="S31" s="460"/>
      <c r="T31" s="460"/>
      <c r="U31" s="460"/>
      <c r="V31" s="460"/>
      <c r="W31" s="460"/>
      <c r="X31" s="460"/>
      <c r="Y31" s="460"/>
      <c r="Z31" s="460"/>
    </row>
    <row r="32" spans="2:26" customFormat="1" x14ac:dyDescent="0.25">
      <c r="B32" s="542" t="s">
        <v>107</v>
      </c>
      <c r="C32" s="511"/>
      <c r="D32" s="511"/>
      <c r="E32" s="511"/>
      <c r="F32" s="511"/>
      <c r="G32" s="511"/>
      <c r="H32" s="543"/>
      <c r="I32" s="187"/>
      <c r="J32" s="460"/>
      <c r="K32" s="460"/>
      <c r="L32" s="460"/>
      <c r="M32" s="460"/>
      <c r="N32" s="460"/>
      <c r="O32" s="460"/>
      <c r="P32" s="460"/>
      <c r="Q32" s="460"/>
      <c r="R32" s="460"/>
      <c r="S32" s="460"/>
      <c r="T32" s="460"/>
      <c r="U32" s="460"/>
      <c r="V32" s="460"/>
      <c r="W32" s="460"/>
      <c r="X32" s="460"/>
      <c r="Y32" s="460"/>
      <c r="Z32" s="460"/>
    </row>
  </sheetData>
  <mergeCells count="2">
    <mergeCell ref="B32:H32"/>
    <mergeCell ref="B30:H30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topLeftCell="B1" zoomScale="85" zoomScaleNormal="85" workbookViewId="0">
      <selection activeCell="E8" sqref="E8"/>
    </sheetView>
  </sheetViews>
  <sheetFormatPr defaultRowHeight="15" x14ac:dyDescent="0.25"/>
  <cols>
    <col min="1" max="1" width="6.7109375" style="460" hidden="1" customWidth="1"/>
    <col min="2" max="2" width="88.5703125" style="460" customWidth="1"/>
    <col min="3" max="3" width="15.85546875" style="460" customWidth="1"/>
    <col min="4" max="4" width="11.42578125" style="483" bestFit="1" customWidth="1"/>
    <col min="5" max="5" width="17.85546875" style="460" bestFit="1" customWidth="1"/>
    <col min="6" max="6" width="9.28515625" style="460" bestFit="1" customWidth="1"/>
    <col min="7" max="7" width="9.28515625" style="460" customWidth="1"/>
    <col min="8" max="8" width="17.42578125" style="460" bestFit="1" customWidth="1"/>
    <col min="9" max="9" width="39.5703125" style="137" bestFit="1" customWidth="1"/>
    <col min="10" max="256" width="9.140625" style="460"/>
    <col min="257" max="257" width="0" style="460" hidden="1" customWidth="1"/>
    <col min="258" max="258" width="88.5703125" style="460" customWidth="1"/>
    <col min="259" max="259" width="15.85546875" style="460" customWidth="1"/>
    <col min="260" max="260" width="11.42578125" style="460" bestFit="1" customWidth="1"/>
    <col min="261" max="261" width="17.85546875" style="460" bestFit="1" customWidth="1"/>
    <col min="262" max="262" width="9.28515625" style="460" bestFit="1" customWidth="1"/>
    <col min="263" max="263" width="9.28515625" style="460" customWidth="1"/>
    <col min="264" max="264" width="17.42578125" style="460" bestFit="1" customWidth="1"/>
    <col min="265" max="265" width="39.5703125" style="460" bestFit="1" customWidth="1"/>
    <col min="266" max="512" width="9.140625" style="460"/>
    <col min="513" max="513" width="0" style="460" hidden="1" customWidth="1"/>
    <col min="514" max="514" width="88.5703125" style="460" customWidth="1"/>
    <col min="515" max="515" width="15.85546875" style="460" customWidth="1"/>
    <col min="516" max="516" width="11.42578125" style="460" bestFit="1" customWidth="1"/>
    <col min="517" max="517" width="17.85546875" style="460" bestFit="1" customWidth="1"/>
    <col min="518" max="518" width="9.28515625" style="460" bestFit="1" customWidth="1"/>
    <col min="519" max="519" width="9.28515625" style="460" customWidth="1"/>
    <col min="520" max="520" width="17.42578125" style="460" bestFit="1" customWidth="1"/>
    <col min="521" max="521" width="39.5703125" style="460" bestFit="1" customWidth="1"/>
    <col min="522" max="768" width="9.140625" style="460"/>
    <col min="769" max="769" width="0" style="460" hidden="1" customWidth="1"/>
    <col min="770" max="770" width="88.5703125" style="460" customWidth="1"/>
    <col min="771" max="771" width="15.85546875" style="460" customWidth="1"/>
    <col min="772" max="772" width="11.42578125" style="460" bestFit="1" customWidth="1"/>
    <col min="773" max="773" width="17.85546875" style="460" bestFit="1" customWidth="1"/>
    <col min="774" max="774" width="9.28515625" style="460" bestFit="1" customWidth="1"/>
    <col min="775" max="775" width="9.28515625" style="460" customWidth="1"/>
    <col min="776" max="776" width="17.42578125" style="460" bestFit="1" customWidth="1"/>
    <col min="777" max="777" width="39.5703125" style="460" bestFit="1" customWidth="1"/>
    <col min="778" max="1024" width="9.140625" style="460"/>
    <col min="1025" max="1025" width="0" style="460" hidden="1" customWidth="1"/>
    <col min="1026" max="1026" width="88.5703125" style="460" customWidth="1"/>
    <col min="1027" max="1027" width="15.85546875" style="460" customWidth="1"/>
    <col min="1028" max="1028" width="11.42578125" style="460" bestFit="1" customWidth="1"/>
    <col min="1029" max="1029" width="17.85546875" style="460" bestFit="1" customWidth="1"/>
    <col min="1030" max="1030" width="9.28515625" style="460" bestFit="1" customWidth="1"/>
    <col min="1031" max="1031" width="9.28515625" style="460" customWidth="1"/>
    <col min="1032" max="1032" width="17.42578125" style="460" bestFit="1" customWidth="1"/>
    <col min="1033" max="1033" width="39.5703125" style="460" bestFit="1" customWidth="1"/>
    <col min="1034" max="1280" width="9.140625" style="460"/>
    <col min="1281" max="1281" width="0" style="460" hidden="1" customWidth="1"/>
    <col min="1282" max="1282" width="88.5703125" style="460" customWidth="1"/>
    <col min="1283" max="1283" width="15.85546875" style="460" customWidth="1"/>
    <col min="1284" max="1284" width="11.42578125" style="460" bestFit="1" customWidth="1"/>
    <col min="1285" max="1285" width="17.85546875" style="460" bestFit="1" customWidth="1"/>
    <col min="1286" max="1286" width="9.28515625" style="460" bestFit="1" customWidth="1"/>
    <col min="1287" max="1287" width="9.28515625" style="460" customWidth="1"/>
    <col min="1288" max="1288" width="17.42578125" style="460" bestFit="1" customWidth="1"/>
    <col min="1289" max="1289" width="39.5703125" style="460" bestFit="1" customWidth="1"/>
    <col min="1290" max="1536" width="9.140625" style="460"/>
    <col min="1537" max="1537" width="0" style="460" hidden="1" customWidth="1"/>
    <col min="1538" max="1538" width="88.5703125" style="460" customWidth="1"/>
    <col min="1539" max="1539" width="15.85546875" style="460" customWidth="1"/>
    <col min="1540" max="1540" width="11.42578125" style="460" bestFit="1" customWidth="1"/>
    <col min="1541" max="1541" width="17.85546875" style="460" bestFit="1" customWidth="1"/>
    <col min="1542" max="1542" width="9.28515625" style="460" bestFit="1" customWidth="1"/>
    <col min="1543" max="1543" width="9.28515625" style="460" customWidth="1"/>
    <col min="1544" max="1544" width="17.42578125" style="460" bestFit="1" customWidth="1"/>
    <col min="1545" max="1545" width="39.5703125" style="460" bestFit="1" customWidth="1"/>
    <col min="1546" max="1792" width="9.140625" style="460"/>
    <col min="1793" max="1793" width="0" style="460" hidden="1" customWidth="1"/>
    <col min="1794" max="1794" width="88.5703125" style="460" customWidth="1"/>
    <col min="1795" max="1795" width="15.85546875" style="460" customWidth="1"/>
    <col min="1796" max="1796" width="11.42578125" style="460" bestFit="1" customWidth="1"/>
    <col min="1797" max="1797" width="17.85546875" style="460" bestFit="1" customWidth="1"/>
    <col min="1798" max="1798" width="9.28515625" style="460" bestFit="1" customWidth="1"/>
    <col min="1799" max="1799" width="9.28515625" style="460" customWidth="1"/>
    <col min="1800" max="1800" width="17.42578125" style="460" bestFit="1" customWidth="1"/>
    <col min="1801" max="1801" width="39.5703125" style="460" bestFit="1" customWidth="1"/>
    <col min="1802" max="2048" width="9.140625" style="460"/>
    <col min="2049" max="2049" width="0" style="460" hidden="1" customWidth="1"/>
    <col min="2050" max="2050" width="88.5703125" style="460" customWidth="1"/>
    <col min="2051" max="2051" width="15.85546875" style="460" customWidth="1"/>
    <col min="2052" max="2052" width="11.42578125" style="460" bestFit="1" customWidth="1"/>
    <col min="2053" max="2053" width="17.85546875" style="460" bestFit="1" customWidth="1"/>
    <col min="2054" max="2054" width="9.28515625" style="460" bestFit="1" customWidth="1"/>
    <col min="2055" max="2055" width="9.28515625" style="460" customWidth="1"/>
    <col min="2056" max="2056" width="17.42578125" style="460" bestFit="1" customWidth="1"/>
    <col min="2057" max="2057" width="39.5703125" style="460" bestFit="1" customWidth="1"/>
    <col min="2058" max="2304" width="9.140625" style="460"/>
    <col min="2305" max="2305" width="0" style="460" hidden="1" customWidth="1"/>
    <col min="2306" max="2306" width="88.5703125" style="460" customWidth="1"/>
    <col min="2307" max="2307" width="15.85546875" style="460" customWidth="1"/>
    <col min="2308" max="2308" width="11.42578125" style="460" bestFit="1" customWidth="1"/>
    <col min="2309" max="2309" width="17.85546875" style="460" bestFit="1" customWidth="1"/>
    <col min="2310" max="2310" width="9.28515625" style="460" bestFit="1" customWidth="1"/>
    <col min="2311" max="2311" width="9.28515625" style="460" customWidth="1"/>
    <col min="2312" max="2312" width="17.42578125" style="460" bestFit="1" customWidth="1"/>
    <col min="2313" max="2313" width="39.5703125" style="460" bestFit="1" customWidth="1"/>
    <col min="2314" max="2560" width="9.140625" style="460"/>
    <col min="2561" max="2561" width="0" style="460" hidden="1" customWidth="1"/>
    <col min="2562" max="2562" width="88.5703125" style="460" customWidth="1"/>
    <col min="2563" max="2563" width="15.85546875" style="460" customWidth="1"/>
    <col min="2564" max="2564" width="11.42578125" style="460" bestFit="1" customWidth="1"/>
    <col min="2565" max="2565" width="17.85546875" style="460" bestFit="1" customWidth="1"/>
    <col min="2566" max="2566" width="9.28515625" style="460" bestFit="1" customWidth="1"/>
    <col min="2567" max="2567" width="9.28515625" style="460" customWidth="1"/>
    <col min="2568" max="2568" width="17.42578125" style="460" bestFit="1" customWidth="1"/>
    <col min="2569" max="2569" width="39.5703125" style="460" bestFit="1" customWidth="1"/>
    <col min="2570" max="2816" width="9.140625" style="460"/>
    <col min="2817" max="2817" width="0" style="460" hidden="1" customWidth="1"/>
    <col min="2818" max="2818" width="88.5703125" style="460" customWidth="1"/>
    <col min="2819" max="2819" width="15.85546875" style="460" customWidth="1"/>
    <col min="2820" max="2820" width="11.42578125" style="460" bestFit="1" customWidth="1"/>
    <col min="2821" max="2821" width="17.85546875" style="460" bestFit="1" customWidth="1"/>
    <col min="2822" max="2822" width="9.28515625" style="460" bestFit="1" customWidth="1"/>
    <col min="2823" max="2823" width="9.28515625" style="460" customWidth="1"/>
    <col min="2824" max="2824" width="17.42578125" style="460" bestFit="1" customWidth="1"/>
    <col min="2825" max="2825" width="39.5703125" style="460" bestFit="1" customWidth="1"/>
    <col min="2826" max="3072" width="9.140625" style="460"/>
    <col min="3073" max="3073" width="0" style="460" hidden="1" customWidth="1"/>
    <col min="3074" max="3074" width="88.5703125" style="460" customWidth="1"/>
    <col min="3075" max="3075" width="15.85546875" style="460" customWidth="1"/>
    <col min="3076" max="3076" width="11.42578125" style="460" bestFit="1" customWidth="1"/>
    <col min="3077" max="3077" width="17.85546875" style="460" bestFit="1" customWidth="1"/>
    <col min="3078" max="3078" width="9.28515625" style="460" bestFit="1" customWidth="1"/>
    <col min="3079" max="3079" width="9.28515625" style="460" customWidth="1"/>
    <col min="3080" max="3080" width="17.42578125" style="460" bestFit="1" customWidth="1"/>
    <col min="3081" max="3081" width="39.5703125" style="460" bestFit="1" customWidth="1"/>
    <col min="3082" max="3328" width="9.140625" style="460"/>
    <col min="3329" max="3329" width="0" style="460" hidden="1" customWidth="1"/>
    <col min="3330" max="3330" width="88.5703125" style="460" customWidth="1"/>
    <col min="3331" max="3331" width="15.85546875" style="460" customWidth="1"/>
    <col min="3332" max="3332" width="11.42578125" style="460" bestFit="1" customWidth="1"/>
    <col min="3333" max="3333" width="17.85546875" style="460" bestFit="1" customWidth="1"/>
    <col min="3334" max="3334" width="9.28515625" style="460" bestFit="1" customWidth="1"/>
    <col min="3335" max="3335" width="9.28515625" style="460" customWidth="1"/>
    <col min="3336" max="3336" width="17.42578125" style="460" bestFit="1" customWidth="1"/>
    <col min="3337" max="3337" width="39.5703125" style="460" bestFit="1" customWidth="1"/>
    <col min="3338" max="3584" width="9.140625" style="460"/>
    <col min="3585" max="3585" width="0" style="460" hidden="1" customWidth="1"/>
    <col min="3586" max="3586" width="88.5703125" style="460" customWidth="1"/>
    <col min="3587" max="3587" width="15.85546875" style="460" customWidth="1"/>
    <col min="3588" max="3588" width="11.42578125" style="460" bestFit="1" customWidth="1"/>
    <col min="3589" max="3589" width="17.85546875" style="460" bestFit="1" customWidth="1"/>
    <col min="3590" max="3590" width="9.28515625" style="460" bestFit="1" customWidth="1"/>
    <col min="3591" max="3591" width="9.28515625" style="460" customWidth="1"/>
    <col min="3592" max="3592" width="17.42578125" style="460" bestFit="1" customWidth="1"/>
    <col min="3593" max="3593" width="39.5703125" style="460" bestFit="1" customWidth="1"/>
    <col min="3594" max="3840" width="9.140625" style="460"/>
    <col min="3841" max="3841" width="0" style="460" hidden="1" customWidth="1"/>
    <col min="3842" max="3842" width="88.5703125" style="460" customWidth="1"/>
    <col min="3843" max="3843" width="15.85546875" style="460" customWidth="1"/>
    <col min="3844" max="3844" width="11.42578125" style="460" bestFit="1" customWidth="1"/>
    <col min="3845" max="3845" width="17.85546875" style="460" bestFit="1" customWidth="1"/>
    <col min="3846" max="3846" width="9.28515625" style="460" bestFit="1" customWidth="1"/>
    <col min="3847" max="3847" width="9.28515625" style="460" customWidth="1"/>
    <col min="3848" max="3848" width="17.42578125" style="460" bestFit="1" customWidth="1"/>
    <col min="3849" max="3849" width="39.5703125" style="460" bestFit="1" customWidth="1"/>
    <col min="3850" max="4096" width="9.140625" style="460"/>
    <col min="4097" max="4097" width="0" style="460" hidden="1" customWidth="1"/>
    <col min="4098" max="4098" width="88.5703125" style="460" customWidth="1"/>
    <col min="4099" max="4099" width="15.85546875" style="460" customWidth="1"/>
    <col min="4100" max="4100" width="11.42578125" style="460" bestFit="1" customWidth="1"/>
    <col min="4101" max="4101" width="17.85546875" style="460" bestFit="1" customWidth="1"/>
    <col min="4102" max="4102" width="9.28515625" style="460" bestFit="1" customWidth="1"/>
    <col min="4103" max="4103" width="9.28515625" style="460" customWidth="1"/>
    <col min="4104" max="4104" width="17.42578125" style="460" bestFit="1" customWidth="1"/>
    <col min="4105" max="4105" width="39.5703125" style="460" bestFit="1" customWidth="1"/>
    <col min="4106" max="4352" width="9.140625" style="460"/>
    <col min="4353" max="4353" width="0" style="460" hidden="1" customWidth="1"/>
    <col min="4354" max="4354" width="88.5703125" style="460" customWidth="1"/>
    <col min="4355" max="4355" width="15.85546875" style="460" customWidth="1"/>
    <col min="4356" max="4356" width="11.42578125" style="460" bestFit="1" customWidth="1"/>
    <col min="4357" max="4357" width="17.85546875" style="460" bestFit="1" customWidth="1"/>
    <col min="4358" max="4358" width="9.28515625" style="460" bestFit="1" customWidth="1"/>
    <col min="4359" max="4359" width="9.28515625" style="460" customWidth="1"/>
    <col min="4360" max="4360" width="17.42578125" style="460" bestFit="1" customWidth="1"/>
    <col min="4361" max="4361" width="39.5703125" style="460" bestFit="1" customWidth="1"/>
    <col min="4362" max="4608" width="9.140625" style="460"/>
    <col min="4609" max="4609" width="0" style="460" hidden="1" customWidth="1"/>
    <col min="4610" max="4610" width="88.5703125" style="460" customWidth="1"/>
    <col min="4611" max="4611" width="15.85546875" style="460" customWidth="1"/>
    <col min="4612" max="4612" width="11.42578125" style="460" bestFit="1" customWidth="1"/>
    <col min="4613" max="4613" width="17.85546875" style="460" bestFit="1" customWidth="1"/>
    <col min="4614" max="4614" width="9.28515625" style="460" bestFit="1" customWidth="1"/>
    <col min="4615" max="4615" width="9.28515625" style="460" customWidth="1"/>
    <col min="4616" max="4616" width="17.42578125" style="460" bestFit="1" customWidth="1"/>
    <col min="4617" max="4617" width="39.5703125" style="460" bestFit="1" customWidth="1"/>
    <col min="4618" max="4864" width="9.140625" style="460"/>
    <col min="4865" max="4865" width="0" style="460" hidden="1" customWidth="1"/>
    <col min="4866" max="4866" width="88.5703125" style="460" customWidth="1"/>
    <col min="4867" max="4867" width="15.85546875" style="460" customWidth="1"/>
    <col min="4868" max="4868" width="11.42578125" style="460" bestFit="1" customWidth="1"/>
    <col min="4869" max="4869" width="17.85546875" style="460" bestFit="1" customWidth="1"/>
    <col min="4870" max="4870" width="9.28515625" style="460" bestFit="1" customWidth="1"/>
    <col min="4871" max="4871" width="9.28515625" style="460" customWidth="1"/>
    <col min="4872" max="4872" width="17.42578125" style="460" bestFit="1" customWidth="1"/>
    <col min="4873" max="4873" width="39.5703125" style="460" bestFit="1" customWidth="1"/>
    <col min="4874" max="5120" width="9.140625" style="460"/>
    <col min="5121" max="5121" width="0" style="460" hidden="1" customWidth="1"/>
    <col min="5122" max="5122" width="88.5703125" style="460" customWidth="1"/>
    <col min="5123" max="5123" width="15.85546875" style="460" customWidth="1"/>
    <col min="5124" max="5124" width="11.42578125" style="460" bestFit="1" customWidth="1"/>
    <col min="5125" max="5125" width="17.85546875" style="460" bestFit="1" customWidth="1"/>
    <col min="5126" max="5126" width="9.28515625" style="460" bestFit="1" customWidth="1"/>
    <col min="5127" max="5127" width="9.28515625" style="460" customWidth="1"/>
    <col min="5128" max="5128" width="17.42578125" style="460" bestFit="1" customWidth="1"/>
    <col min="5129" max="5129" width="39.5703125" style="460" bestFit="1" customWidth="1"/>
    <col min="5130" max="5376" width="9.140625" style="460"/>
    <col min="5377" max="5377" width="0" style="460" hidden="1" customWidth="1"/>
    <col min="5378" max="5378" width="88.5703125" style="460" customWidth="1"/>
    <col min="5379" max="5379" width="15.85546875" style="460" customWidth="1"/>
    <col min="5380" max="5380" width="11.42578125" style="460" bestFit="1" customWidth="1"/>
    <col min="5381" max="5381" width="17.85546875" style="460" bestFit="1" customWidth="1"/>
    <col min="5382" max="5382" width="9.28515625" style="460" bestFit="1" customWidth="1"/>
    <col min="5383" max="5383" width="9.28515625" style="460" customWidth="1"/>
    <col min="5384" max="5384" width="17.42578125" style="460" bestFit="1" customWidth="1"/>
    <col min="5385" max="5385" width="39.5703125" style="460" bestFit="1" customWidth="1"/>
    <col min="5386" max="5632" width="9.140625" style="460"/>
    <col min="5633" max="5633" width="0" style="460" hidden="1" customWidth="1"/>
    <col min="5634" max="5634" width="88.5703125" style="460" customWidth="1"/>
    <col min="5635" max="5635" width="15.85546875" style="460" customWidth="1"/>
    <col min="5636" max="5636" width="11.42578125" style="460" bestFit="1" customWidth="1"/>
    <col min="5637" max="5637" width="17.85546875" style="460" bestFit="1" customWidth="1"/>
    <col min="5638" max="5638" width="9.28515625" style="460" bestFit="1" customWidth="1"/>
    <col min="5639" max="5639" width="9.28515625" style="460" customWidth="1"/>
    <col min="5640" max="5640" width="17.42578125" style="460" bestFit="1" customWidth="1"/>
    <col min="5641" max="5641" width="39.5703125" style="460" bestFit="1" customWidth="1"/>
    <col min="5642" max="5888" width="9.140625" style="460"/>
    <col min="5889" max="5889" width="0" style="460" hidden="1" customWidth="1"/>
    <col min="5890" max="5890" width="88.5703125" style="460" customWidth="1"/>
    <col min="5891" max="5891" width="15.85546875" style="460" customWidth="1"/>
    <col min="5892" max="5892" width="11.42578125" style="460" bestFit="1" customWidth="1"/>
    <col min="5893" max="5893" width="17.85546875" style="460" bestFit="1" customWidth="1"/>
    <col min="5894" max="5894" width="9.28515625" style="460" bestFit="1" customWidth="1"/>
    <col min="5895" max="5895" width="9.28515625" style="460" customWidth="1"/>
    <col min="5896" max="5896" width="17.42578125" style="460" bestFit="1" customWidth="1"/>
    <col min="5897" max="5897" width="39.5703125" style="460" bestFit="1" customWidth="1"/>
    <col min="5898" max="6144" width="9.140625" style="460"/>
    <col min="6145" max="6145" width="0" style="460" hidden="1" customWidth="1"/>
    <col min="6146" max="6146" width="88.5703125" style="460" customWidth="1"/>
    <col min="6147" max="6147" width="15.85546875" style="460" customWidth="1"/>
    <col min="6148" max="6148" width="11.42578125" style="460" bestFit="1" customWidth="1"/>
    <col min="6149" max="6149" width="17.85546875" style="460" bestFit="1" customWidth="1"/>
    <col min="6150" max="6150" width="9.28515625" style="460" bestFit="1" customWidth="1"/>
    <col min="6151" max="6151" width="9.28515625" style="460" customWidth="1"/>
    <col min="6152" max="6152" width="17.42578125" style="460" bestFit="1" customWidth="1"/>
    <col min="6153" max="6153" width="39.5703125" style="460" bestFit="1" customWidth="1"/>
    <col min="6154" max="6400" width="9.140625" style="460"/>
    <col min="6401" max="6401" width="0" style="460" hidden="1" customWidth="1"/>
    <col min="6402" max="6402" width="88.5703125" style="460" customWidth="1"/>
    <col min="6403" max="6403" width="15.85546875" style="460" customWidth="1"/>
    <col min="6404" max="6404" width="11.42578125" style="460" bestFit="1" customWidth="1"/>
    <col min="6405" max="6405" width="17.85546875" style="460" bestFit="1" customWidth="1"/>
    <col min="6406" max="6406" width="9.28515625" style="460" bestFit="1" customWidth="1"/>
    <col min="6407" max="6407" width="9.28515625" style="460" customWidth="1"/>
    <col min="6408" max="6408" width="17.42578125" style="460" bestFit="1" customWidth="1"/>
    <col min="6409" max="6409" width="39.5703125" style="460" bestFit="1" customWidth="1"/>
    <col min="6410" max="6656" width="9.140625" style="460"/>
    <col min="6657" max="6657" width="0" style="460" hidden="1" customWidth="1"/>
    <col min="6658" max="6658" width="88.5703125" style="460" customWidth="1"/>
    <col min="6659" max="6659" width="15.85546875" style="460" customWidth="1"/>
    <col min="6660" max="6660" width="11.42578125" style="460" bestFit="1" customWidth="1"/>
    <col min="6661" max="6661" width="17.85546875" style="460" bestFit="1" customWidth="1"/>
    <col min="6662" max="6662" width="9.28515625" style="460" bestFit="1" customWidth="1"/>
    <col min="6663" max="6663" width="9.28515625" style="460" customWidth="1"/>
    <col min="6664" max="6664" width="17.42578125" style="460" bestFit="1" customWidth="1"/>
    <col min="6665" max="6665" width="39.5703125" style="460" bestFit="1" customWidth="1"/>
    <col min="6666" max="6912" width="9.140625" style="460"/>
    <col min="6913" max="6913" width="0" style="460" hidden="1" customWidth="1"/>
    <col min="6914" max="6914" width="88.5703125" style="460" customWidth="1"/>
    <col min="6915" max="6915" width="15.85546875" style="460" customWidth="1"/>
    <col min="6916" max="6916" width="11.42578125" style="460" bestFit="1" customWidth="1"/>
    <col min="6917" max="6917" width="17.85546875" style="460" bestFit="1" customWidth="1"/>
    <col min="6918" max="6918" width="9.28515625" style="460" bestFit="1" customWidth="1"/>
    <col min="6919" max="6919" width="9.28515625" style="460" customWidth="1"/>
    <col min="6920" max="6920" width="17.42578125" style="460" bestFit="1" customWidth="1"/>
    <col min="6921" max="6921" width="39.5703125" style="460" bestFit="1" customWidth="1"/>
    <col min="6922" max="7168" width="9.140625" style="460"/>
    <col min="7169" max="7169" width="0" style="460" hidden="1" customWidth="1"/>
    <col min="7170" max="7170" width="88.5703125" style="460" customWidth="1"/>
    <col min="7171" max="7171" width="15.85546875" style="460" customWidth="1"/>
    <col min="7172" max="7172" width="11.42578125" style="460" bestFit="1" customWidth="1"/>
    <col min="7173" max="7173" width="17.85546875" style="460" bestFit="1" customWidth="1"/>
    <col min="7174" max="7174" width="9.28515625" style="460" bestFit="1" customWidth="1"/>
    <col min="7175" max="7175" width="9.28515625" style="460" customWidth="1"/>
    <col min="7176" max="7176" width="17.42578125" style="460" bestFit="1" customWidth="1"/>
    <col min="7177" max="7177" width="39.5703125" style="460" bestFit="1" customWidth="1"/>
    <col min="7178" max="7424" width="9.140625" style="460"/>
    <col min="7425" max="7425" width="0" style="460" hidden="1" customWidth="1"/>
    <col min="7426" max="7426" width="88.5703125" style="460" customWidth="1"/>
    <col min="7427" max="7427" width="15.85546875" style="460" customWidth="1"/>
    <col min="7428" max="7428" width="11.42578125" style="460" bestFit="1" customWidth="1"/>
    <col min="7429" max="7429" width="17.85546875" style="460" bestFit="1" customWidth="1"/>
    <col min="7430" max="7430" width="9.28515625" style="460" bestFit="1" customWidth="1"/>
    <col min="7431" max="7431" width="9.28515625" style="460" customWidth="1"/>
    <col min="7432" max="7432" width="17.42578125" style="460" bestFit="1" customWidth="1"/>
    <col min="7433" max="7433" width="39.5703125" style="460" bestFit="1" customWidth="1"/>
    <col min="7434" max="7680" width="9.140625" style="460"/>
    <col min="7681" max="7681" width="0" style="460" hidden="1" customWidth="1"/>
    <col min="7682" max="7682" width="88.5703125" style="460" customWidth="1"/>
    <col min="7683" max="7683" width="15.85546875" style="460" customWidth="1"/>
    <col min="7684" max="7684" width="11.42578125" style="460" bestFit="1" customWidth="1"/>
    <col min="7685" max="7685" width="17.85546875" style="460" bestFit="1" customWidth="1"/>
    <col min="7686" max="7686" width="9.28515625" style="460" bestFit="1" customWidth="1"/>
    <col min="7687" max="7687" width="9.28515625" style="460" customWidth="1"/>
    <col min="7688" max="7688" width="17.42578125" style="460" bestFit="1" customWidth="1"/>
    <col min="7689" max="7689" width="39.5703125" style="460" bestFit="1" customWidth="1"/>
    <col min="7690" max="7936" width="9.140625" style="460"/>
    <col min="7937" max="7937" width="0" style="460" hidden="1" customWidth="1"/>
    <col min="7938" max="7938" width="88.5703125" style="460" customWidth="1"/>
    <col min="7939" max="7939" width="15.85546875" style="460" customWidth="1"/>
    <col min="7940" max="7940" width="11.42578125" style="460" bestFit="1" customWidth="1"/>
    <col min="7941" max="7941" width="17.85546875" style="460" bestFit="1" customWidth="1"/>
    <col min="7942" max="7942" width="9.28515625" style="460" bestFit="1" customWidth="1"/>
    <col min="7943" max="7943" width="9.28515625" style="460" customWidth="1"/>
    <col min="7944" max="7944" width="17.42578125" style="460" bestFit="1" customWidth="1"/>
    <col min="7945" max="7945" width="39.5703125" style="460" bestFit="1" customWidth="1"/>
    <col min="7946" max="8192" width="9.140625" style="460"/>
    <col min="8193" max="8193" width="0" style="460" hidden="1" customWidth="1"/>
    <col min="8194" max="8194" width="88.5703125" style="460" customWidth="1"/>
    <col min="8195" max="8195" width="15.85546875" style="460" customWidth="1"/>
    <col min="8196" max="8196" width="11.42578125" style="460" bestFit="1" customWidth="1"/>
    <col min="8197" max="8197" width="17.85546875" style="460" bestFit="1" customWidth="1"/>
    <col min="8198" max="8198" width="9.28515625" style="460" bestFit="1" customWidth="1"/>
    <col min="8199" max="8199" width="9.28515625" style="460" customWidth="1"/>
    <col min="8200" max="8200" width="17.42578125" style="460" bestFit="1" customWidth="1"/>
    <col min="8201" max="8201" width="39.5703125" style="460" bestFit="1" customWidth="1"/>
    <col min="8202" max="8448" width="9.140625" style="460"/>
    <col min="8449" max="8449" width="0" style="460" hidden="1" customWidth="1"/>
    <col min="8450" max="8450" width="88.5703125" style="460" customWidth="1"/>
    <col min="8451" max="8451" width="15.85546875" style="460" customWidth="1"/>
    <col min="8452" max="8452" width="11.42578125" style="460" bestFit="1" customWidth="1"/>
    <col min="8453" max="8453" width="17.85546875" style="460" bestFit="1" customWidth="1"/>
    <col min="8454" max="8454" width="9.28515625" style="460" bestFit="1" customWidth="1"/>
    <col min="8455" max="8455" width="9.28515625" style="460" customWidth="1"/>
    <col min="8456" max="8456" width="17.42578125" style="460" bestFit="1" customWidth="1"/>
    <col min="8457" max="8457" width="39.5703125" style="460" bestFit="1" customWidth="1"/>
    <col min="8458" max="8704" width="9.140625" style="460"/>
    <col min="8705" max="8705" width="0" style="460" hidden="1" customWidth="1"/>
    <col min="8706" max="8706" width="88.5703125" style="460" customWidth="1"/>
    <col min="8707" max="8707" width="15.85546875" style="460" customWidth="1"/>
    <col min="8708" max="8708" width="11.42578125" style="460" bestFit="1" customWidth="1"/>
    <col min="8709" max="8709" width="17.85546875" style="460" bestFit="1" customWidth="1"/>
    <col min="8710" max="8710" width="9.28515625" style="460" bestFit="1" customWidth="1"/>
    <col min="8711" max="8711" width="9.28515625" style="460" customWidth="1"/>
    <col min="8712" max="8712" width="17.42578125" style="460" bestFit="1" customWidth="1"/>
    <col min="8713" max="8713" width="39.5703125" style="460" bestFit="1" customWidth="1"/>
    <col min="8714" max="8960" width="9.140625" style="460"/>
    <col min="8961" max="8961" width="0" style="460" hidden="1" customWidth="1"/>
    <col min="8962" max="8962" width="88.5703125" style="460" customWidth="1"/>
    <col min="8963" max="8963" width="15.85546875" style="460" customWidth="1"/>
    <col min="8964" max="8964" width="11.42578125" style="460" bestFit="1" customWidth="1"/>
    <col min="8965" max="8965" width="17.85546875" style="460" bestFit="1" customWidth="1"/>
    <col min="8966" max="8966" width="9.28515625" style="460" bestFit="1" customWidth="1"/>
    <col min="8967" max="8967" width="9.28515625" style="460" customWidth="1"/>
    <col min="8968" max="8968" width="17.42578125" style="460" bestFit="1" customWidth="1"/>
    <col min="8969" max="8969" width="39.5703125" style="460" bestFit="1" customWidth="1"/>
    <col min="8970" max="9216" width="9.140625" style="460"/>
    <col min="9217" max="9217" width="0" style="460" hidden="1" customWidth="1"/>
    <col min="9218" max="9218" width="88.5703125" style="460" customWidth="1"/>
    <col min="9219" max="9219" width="15.85546875" style="460" customWidth="1"/>
    <col min="9220" max="9220" width="11.42578125" style="460" bestFit="1" customWidth="1"/>
    <col min="9221" max="9221" width="17.85546875" style="460" bestFit="1" customWidth="1"/>
    <col min="9222" max="9222" width="9.28515625" style="460" bestFit="1" customWidth="1"/>
    <col min="9223" max="9223" width="9.28515625" style="460" customWidth="1"/>
    <col min="9224" max="9224" width="17.42578125" style="460" bestFit="1" customWidth="1"/>
    <col min="9225" max="9225" width="39.5703125" style="460" bestFit="1" customWidth="1"/>
    <col min="9226" max="9472" width="9.140625" style="460"/>
    <col min="9473" max="9473" width="0" style="460" hidden="1" customWidth="1"/>
    <col min="9474" max="9474" width="88.5703125" style="460" customWidth="1"/>
    <col min="9475" max="9475" width="15.85546875" style="460" customWidth="1"/>
    <col min="9476" max="9476" width="11.42578125" style="460" bestFit="1" customWidth="1"/>
    <col min="9477" max="9477" width="17.85546875" style="460" bestFit="1" customWidth="1"/>
    <col min="9478" max="9478" width="9.28515625" style="460" bestFit="1" customWidth="1"/>
    <col min="9479" max="9479" width="9.28515625" style="460" customWidth="1"/>
    <col min="9480" max="9480" width="17.42578125" style="460" bestFit="1" customWidth="1"/>
    <col min="9481" max="9481" width="39.5703125" style="460" bestFit="1" customWidth="1"/>
    <col min="9482" max="9728" width="9.140625" style="460"/>
    <col min="9729" max="9729" width="0" style="460" hidden="1" customWidth="1"/>
    <col min="9730" max="9730" width="88.5703125" style="460" customWidth="1"/>
    <col min="9731" max="9731" width="15.85546875" style="460" customWidth="1"/>
    <col min="9732" max="9732" width="11.42578125" style="460" bestFit="1" customWidth="1"/>
    <col min="9733" max="9733" width="17.85546875" style="460" bestFit="1" customWidth="1"/>
    <col min="9734" max="9734" width="9.28515625" style="460" bestFit="1" customWidth="1"/>
    <col min="9735" max="9735" width="9.28515625" style="460" customWidth="1"/>
    <col min="9736" max="9736" width="17.42578125" style="460" bestFit="1" customWidth="1"/>
    <col min="9737" max="9737" width="39.5703125" style="460" bestFit="1" customWidth="1"/>
    <col min="9738" max="9984" width="9.140625" style="460"/>
    <col min="9985" max="9985" width="0" style="460" hidden="1" customWidth="1"/>
    <col min="9986" max="9986" width="88.5703125" style="460" customWidth="1"/>
    <col min="9987" max="9987" width="15.85546875" style="460" customWidth="1"/>
    <col min="9988" max="9988" width="11.42578125" style="460" bestFit="1" customWidth="1"/>
    <col min="9989" max="9989" width="17.85546875" style="460" bestFit="1" customWidth="1"/>
    <col min="9990" max="9990" width="9.28515625" style="460" bestFit="1" customWidth="1"/>
    <col min="9991" max="9991" width="9.28515625" style="460" customWidth="1"/>
    <col min="9992" max="9992" width="17.42578125" style="460" bestFit="1" customWidth="1"/>
    <col min="9993" max="9993" width="39.5703125" style="460" bestFit="1" customWidth="1"/>
    <col min="9994" max="10240" width="9.140625" style="460"/>
    <col min="10241" max="10241" width="0" style="460" hidden="1" customWidth="1"/>
    <col min="10242" max="10242" width="88.5703125" style="460" customWidth="1"/>
    <col min="10243" max="10243" width="15.85546875" style="460" customWidth="1"/>
    <col min="10244" max="10244" width="11.42578125" style="460" bestFit="1" customWidth="1"/>
    <col min="10245" max="10245" width="17.85546875" style="460" bestFit="1" customWidth="1"/>
    <col min="10246" max="10246" width="9.28515625" style="460" bestFit="1" customWidth="1"/>
    <col min="10247" max="10247" width="9.28515625" style="460" customWidth="1"/>
    <col min="10248" max="10248" width="17.42578125" style="460" bestFit="1" customWidth="1"/>
    <col min="10249" max="10249" width="39.5703125" style="460" bestFit="1" customWidth="1"/>
    <col min="10250" max="10496" width="9.140625" style="460"/>
    <col min="10497" max="10497" width="0" style="460" hidden="1" customWidth="1"/>
    <col min="10498" max="10498" width="88.5703125" style="460" customWidth="1"/>
    <col min="10499" max="10499" width="15.85546875" style="460" customWidth="1"/>
    <col min="10500" max="10500" width="11.42578125" style="460" bestFit="1" customWidth="1"/>
    <col min="10501" max="10501" width="17.85546875" style="460" bestFit="1" customWidth="1"/>
    <col min="10502" max="10502" width="9.28515625" style="460" bestFit="1" customWidth="1"/>
    <col min="10503" max="10503" width="9.28515625" style="460" customWidth="1"/>
    <col min="10504" max="10504" width="17.42578125" style="460" bestFit="1" customWidth="1"/>
    <col min="10505" max="10505" width="39.5703125" style="460" bestFit="1" customWidth="1"/>
    <col min="10506" max="10752" width="9.140625" style="460"/>
    <col min="10753" max="10753" width="0" style="460" hidden="1" customWidth="1"/>
    <col min="10754" max="10754" width="88.5703125" style="460" customWidth="1"/>
    <col min="10755" max="10755" width="15.85546875" style="460" customWidth="1"/>
    <col min="10756" max="10756" width="11.42578125" style="460" bestFit="1" customWidth="1"/>
    <col min="10757" max="10757" width="17.85546875" style="460" bestFit="1" customWidth="1"/>
    <col min="10758" max="10758" width="9.28515625" style="460" bestFit="1" customWidth="1"/>
    <col min="10759" max="10759" width="9.28515625" style="460" customWidth="1"/>
    <col min="10760" max="10760" width="17.42578125" style="460" bestFit="1" customWidth="1"/>
    <col min="10761" max="10761" width="39.5703125" style="460" bestFit="1" customWidth="1"/>
    <col min="10762" max="11008" width="9.140625" style="460"/>
    <col min="11009" max="11009" width="0" style="460" hidden="1" customWidth="1"/>
    <col min="11010" max="11010" width="88.5703125" style="460" customWidth="1"/>
    <col min="11011" max="11011" width="15.85546875" style="460" customWidth="1"/>
    <col min="11012" max="11012" width="11.42578125" style="460" bestFit="1" customWidth="1"/>
    <col min="11013" max="11013" width="17.85546875" style="460" bestFit="1" customWidth="1"/>
    <col min="11014" max="11014" width="9.28515625" style="460" bestFit="1" customWidth="1"/>
    <col min="11015" max="11015" width="9.28515625" style="460" customWidth="1"/>
    <col min="11016" max="11016" width="17.42578125" style="460" bestFit="1" customWidth="1"/>
    <col min="11017" max="11017" width="39.5703125" style="460" bestFit="1" customWidth="1"/>
    <col min="11018" max="11264" width="9.140625" style="460"/>
    <col min="11265" max="11265" width="0" style="460" hidden="1" customWidth="1"/>
    <col min="11266" max="11266" width="88.5703125" style="460" customWidth="1"/>
    <col min="11267" max="11267" width="15.85546875" style="460" customWidth="1"/>
    <col min="11268" max="11268" width="11.42578125" style="460" bestFit="1" customWidth="1"/>
    <col min="11269" max="11269" width="17.85546875" style="460" bestFit="1" customWidth="1"/>
    <col min="11270" max="11270" width="9.28515625" style="460" bestFit="1" customWidth="1"/>
    <col min="11271" max="11271" width="9.28515625" style="460" customWidth="1"/>
    <col min="11272" max="11272" width="17.42578125" style="460" bestFit="1" customWidth="1"/>
    <col min="11273" max="11273" width="39.5703125" style="460" bestFit="1" customWidth="1"/>
    <col min="11274" max="11520" width="9.140625" style="460"/>
    <col min="11521" max="11521" width="0" style="460" hidden="1" customWidth="1"/>
    <col min="11522" max="11522" width="88.5703125" style="460" customWidth="1"/>
    <col min="11523" max="11523" width="15.85546875" style="460" customWidth="1"/>
    <col min="11524" max="11524" width="11.42578125" style="460" bestFit="1" customWidth="1"/>
    <col min="11525" max="11525" width="17.85546875" style="460" bestFit="1" customWidth="1"/>
    <col min="11526" max="11526" width="9.28515625" style="460" bestFit="1" customWidth="1"/>
    <col min="11527" max="11527" width="9.28515625" style="460" customWidth="1"/>
    <col min="11528" max="11528" width="17.42578125" style="460" bestFit="1" customWidth="1"/>
    <col min="11529" max="11529" width="39.5703125" style="460" bestFit="1" customWidth="1"/>
    <col min="11530" max="11776" width="9.140625" style="460"/>
    <col min="11777" max="11777" width="0" style="460" hidden="1" customWidth="1"/>
    <col min="11778" max="11778" width="88.5703125" style="460" customWidth="1"/>
    <col min="11779" max="11779" width="15.85546875" style="460" customWidth="1"/>
    <col min="11780" max="11780" width="11.42578125" style="460" bestFit="1" customWidth="1"/>
    <col min="11781" max="11781" width="17.85546875" style="460" bestFit="1" customWidth="1"/>
    <col min="11782" max="11782" width="9.28515625" style="460" bestFit="1" customWidth="1"/>
    <col min="11783" max="11783" width="9.28515625" style="460" customWidth="1"/>
    <col min="11784" max="11784" width="17.42578125" style="460" bestFit="1" customWidth="1"/>
    <col min="11785" max="11785" width="39.5703125" style="460" bestFit="1" customWidth="1"/>
    <col min="11786" max="12032" width="9.140625" style="460"/>
    <col min="12033" max="12033" width="0" style="460" hidden="1" customWidth="1"/>
    <col min="12034" max="12034" width="88.5703125" style="460" customWidth="1"/>
    <col min="12035" max="12035" width="15.85546875" style="460" customWidth="1"/>
    <col min="12036" max="12036" width="11.42578125" style="460" bestFit="1" customWidth="1"/>
    <col min="12037" max="12037" width="17.85546875" style="460" bestFit="1" customWidth="1"/>
    <col min="12038" max="12038" width="9.28515625" style="460" bestFit="1" customWidth="1"/>
    <col min="12039" max="12039" width="9.28515625" style="460" customWidth="1"/>
    <col min="12040" max="12040" width="17.42578125" style="460" bestFit="1" customWidth="1"/>
    <col min="12041" max="12041" width="39.5703125" style="460" bestFit="1" customWidth="1"/>
    <col min="12042" max="12288" width="9.140625" style="460"/>
    <col min="12289" max="12289" width="0" style="460" hidden="1" customWidth="1"/>
    <col min="12290" max="12290" width="88.5703125" style="460" customWidth="1"/>
    <col min="12291" max="12291" width="15.85546875" style="460" customWidth="1"/>
    <col min="12292" max="12292" width="11.42578125" style="460" bestFit="1" customWidth="1"/>
    <col min="12293" max="12293" width="17.85546875" style="460" bestFit="1" customWidth="1"/>
    <col min="12294" max="12294" width="9.28515625" style="460" bestFit="1" customWidth="1"/>
    <col min="12295" max="12295" width="9.28515625" style="460" customWidth="1"/>
    <col min="12296" max="12296" width="17.42578125" style="460" bestFit="1" customWidth="1"/>
    <col min="12297" max="12297" width="39.5703125" style="460" bestFit="1" customWidth="1"/>
    <col min="12298" max="12544" width="9.140625" style="460"/>
    <col min="12545" max="12545" width="0" style="460" hidden="1" customWidth="1"/>
    <col min="12546" max="12546" width="88.5703125" style="460" customWidth="1"/>
    <col min="12547" max="12547" width="15.85546875" style="460" customWidth="1"/>
    <col min="12548" max="12548" width="11.42578125" style="460" bestFit="1" customWidth="1"/>
    <col min="12549" max="12549" width="17.85546875" style="460" bestFit="1" customWidth="1"/>
    <col min="12550" max="12550" width="9.28515625" style="460" bestFit="1" customWidth="1"/>
    <col min="12551" max="12551" width="9.28515625" style="460" customWidth="1"/>
    <col min="12552" max="12552" width="17.42578125" style="460" bestFit="1" customWidth="1"/>
    <col min="12553" max="12553" width="39.5703125" style="460" bestFit="1" customWidth="1"/>
    <col min="12554" max="12800" width="9.140625" style="460"/>
    <col min="12801" max="12801" width="0" style="460" hidden="1" customWidth="1"/>
    <col min="12802" max="12802" width="88.5703125" style="460" customWidth="1"/>
    <col min="12803" max="12803" width="15.85546875" style="460" customWidth="1"/>
    <col min="12804" max="12804" width="11.42578125" style="460" bestFit="1" customWidth="1"/>
    <col min="12805" max="12805" width="17.85546875" style="460" bestFit="1" customWidth="1"/>
    <col min="12806" max="12806" width="9.28515625" style="460" bestFit="1" customWidth="1"/>
    <col min="12807" max="12807" width="9.28515625" style="460" customWidth="1"/>
    <col min="12808" max="12808" width="17.42578125" style="460" bestFit="1" customWidth="1"/>
    <col min="12809" max="12809" width="39.5703125" style="460" bestFit="1" customWidth="1"/>
    <col min="12810" max="13056" width="9.140625" style="460"/>
    <col min="13057" max="13057" width="0" style="460" hidden="1" customWidth="1"/>
    <col min="13058" max="13058" width="88.5703125" style="460" customWidth="1"/>
    <col min="13059" max="13059" width="15.85546875" style="460" customWidth="1"/>
    <col min="13060" max="13060" width="11.42578125" style="460" bestFit="1" customWidth="1"/>
    <col min="13061" max="13061" width="17.85546875" style="460" bestFit="1" customWidth="1"/>
    <col min="13062" max="13062" width="9.28515625" style="460" bestFit="1" customWidth="1"/>
    <col min="13063" max="13063" width="9.28515625" style="460" customWidth="1"/>
    <col min="13064" max="13064" width="17.42578125" style="460" bestFit="1" customWidth="1"/>
    <col min="13065" max="13065" width="39.5703125" style="460" bestFit="1" customWidth="1"/>
    <col min="13066" max="13312" width="9.140625" style="460"/>
    <col min="13313" max="13313" width="0" style="460" hidden="1" customWidth="1"/>
    <col min="13314" max="13314" width="88.5703125" style="460" customWidth="1"/>
    <col min="13315" max="13315" width="15.85546875" style="460" customWidth="1"/>
    <col min="13316" max="13316" width="11.42578125" style="460" bestFit="1" customWidth="1"/>
    <col min="13317" max="13317" width="17.85546875" style="460" bestFit="1" customWidth="1"/>
    <col min="13318" max="13318" width="9.28515625" style="460" bestFit="1" customWidth="1"/>
    <col min="13319" max="13319" width="9.28515625" style="460" customWidth="1"/>
    <col min="13320" max="13320" width="17.42578125" style="460" bestFit="1" customWidth="1"/>
    <col min="13321" max="13321" width="39.5703125" style="460" bestFit="1" customWidth="1"/>
    <col min="13322" max="13568" width="9.140625" style="460"/>
    <col min="13569" max="13569" width="0" style="460" hidden="1" customWidth="1"/>
    <col min="13570" max="13570" width="88.5703125" style="460" customWidth="1"/>
    <col min="13571" max="13571" width="15.85546875" style="460" customWidth="1"/>
    <col min="13572" max="13572" width="11.42578125" style="460" bestFit="1" customWidth="1"/>
    <col min="13573" max="13573" width="17.85546875" style="460" bestFit="1" customWidth="1"/>
    <col min="13574" max="13574" width="9.28515625" style="460" bestFit="1" customWidth="1"/>
    <col min="13575" max="13575" width="9.28515625" style="460" customWidth="1"/>
    <col min="13576" max="13576" width="17.42578125" style="460" bestFit="1" customWidth="1"/>
    <col min="13577" max="13577" width="39.5703125" style="460" bestFit="1" customWidth="1"/>
    <col min="13578" max="13824" width="9.140625" style="460"/>
    <col min="13825" max="13825" width="0" style="460" hidden="1" customWidth="1"/>
    <col min="13826" max="13826" width="88.5703125" style="460" customWidth="1"/>
    <col min="13827" max="13827" width="15.85546875" style="460" customWidth="1"/>
    <col min="13828" max="13828" width="11.42578125" style="460" bestFit="1" customWidth="1"/>
    <col min="13829" max="13829" width="17.85546875" style="460" bestFit="1" customWidth="1"/>
    <col min="13830" max="13830" width="9.28515625" style="460" bestFit="1" customWidth="1"/>
    <col min="13831" max="13831" width="9.28515625" style="460" customWidth="1"/>
    <col min="13832" max="13832" width="17.42578125" style="460" bestFit="1" customWidth="1"/>
    <col min="13833" max="13833" width="39.5703125" style="460" bestFit="1" customWidth="1"/>
    <col min="13834" max="14080" width="9.140625" style="460"/>
    <col min="14081" max="14081" width="0" style="460" hidden="1" customWidth="1"/>
    <col min="14082" max="14082" width="88.5703125" style="460" customWidth="1"/>
    <col min="14083" max="14083" width="15.85546875" style="460" customWidth="1"/>
    <col min="14084" max="14084" width="11.42578125" style="460" bestFit="1" customWidth="1"/>
    <col min="14085" max="14085" width="17.85546875" style="460" bestFit="1" customWidth="1"/>
    <col min="14086" max="14086" width="9.28515625" style="460" bestFit="1" customWidth="1"/>
    <col min="14087" max="14087" width="9.28515625" style="460" customWidth="1"/>
    <col min="14088" max="14088" width="17.42578125" style="460" bestFit="1" customWidth="1"/>
    <col min="14089" max="14089" width="39.5703125" style="460" bestFit="1" customWidth="1"/>
    <col min="14090" max="14336" width="9.140625" style="460"/>
    <col min="14337" max="14337" width="0" style="460" hidden="1" customWidth="1"/>
    <col min="14338" max="14338" width="88.5703125" style="460" customWidth="1"/>
    <col min="14339" max="14339" width="15.85546875" style="460" customWidth="1"/>
    <col min="14340" max="14340" width="11.42578125" style="460" bestFit="1" customWidth="1"/>
    <col min="14341" max="14341" width="17.85546875" style="460" bestFit="1" customWidth="1"/>
    <col min="14342" max="14342" width="9.28515625" style="460" bestFit="1" customWidth="1"/>
    <col min="14343" max="14343" width="9.28515625" style="460" customWidth="1"/>
    <col min="14344" max="14344" width="17.42578125" style="460" bestFit="1" customWidth="1"/>
    <col min="14345" max="14345" width="39.5703125" style="460" bestFit="1" customWidth="1"/>
    <col min="14346" max="14592" width="9.140625" style="460"/>
    <col min="14593" max="14593" width="0" style="460" hidden="1" customWidth="1"/>
    <col min="14594" max="14594" width="88.5703125" style="460" customWidth="1"/>
    <col min="14595" max="14595" width="15.85546875" style="460" customWidth="1"/>
    <col min="14596" max="14596" width="11.42578125" style="460" bestFit="1" customWidth="1"/>
    <col min="14597" max="14597" width="17.85546875" style="460" bestFit="1" customWidth="1"/>
    <col min="14598" max="14598" width="9.28515625" style="460" bestFit="1" customWidth="1"/>
    <col min="14599" max="14599" width="9.28515625" style="460" customWidth="1"/>
    <col min="14600" max="14600" width="17.42578125" style="460" bestFit="1" customWidth="1"/>
    <col min="14601" max="14601" width="39.5703125" style="460" bestFit="1" customWidth="1"/>
    <col min="14602" max="14848" width="9.140625" style="460"/>
    <col min="14849" max="14849" width="0" style="460" hidden="1" customWidth="1"/>
    <col min="14850" max="14850" width="88.5703125" style="460" customWidth="1"/>
    <col min="14851" max="14851" width="15.85546875" style="460" customWidth="1"/>
    <col min="14852" max="14852" width="11.42578125" style="460" bestFit="1" customWidth="1"/>
    <col min="14853" max="14853" width="17.85546875" style="460" bestFit="1" customWidth="1"/>
    <col min="14854" max="14854" width="9.28515625" style="460" bestFit="1" customWidth="1"/>
    <col min="14855" max="14855" width="9.28515625" style="460" customWidth="1"/>
    <col min="14856" max="14856" width="17.42578125" style="460" bestFit="1" customWidth="1"/>
    <col min="14857" max="14857" width="39.5703125" style="460" bestFit="1" customWidth="1"/>
    <col min="14858" max="15104" width="9.140625" style="460"/>
    <col min="15105" max="15105" width="0" style="460" hidden="1" customWidth="1"/>
    <col min="15106" max="15106" width="88.5703125" style="460" customWidth="1"/>
    <col min="15107" max="15107" width="15.85546875" style="460" customWidth="1"/>
    <col min="15108" max="15108" width="11.42578125" style="460" bestFit="1" customWidth="1"/>
    <col min="15109" max="15109" width="17.85546875" style="460" bestFit="1" customWidth="1"/>
    <col min="15110" max="15110" width="9.28515625" style="460" bestFit="1" customWidth="1"/>
    <col min="15111" max="15111" width="9.28515625" style="460" customWidth="1"/>
    <col min="15112" max="15112" width="17.42578125" style="460" bestFit="1" customWidth="1"/>
    <col min="15113" max="15113" width="39.5703125" style="460" bestFit="1" customWidth="1"/>
    <col min="15114" max="15360" width="9.140625" style="460"/>
    <col min="15361" max="15361" width="0" style="460" hidden="1" customWidth="1"/>
    <col min="15362" max="15362" width="88.5703125" style="460" customWidth="1"/>
    <col min="15363" max="15363" width="15.85546875" style="460" customWidth="1"/>
    <col min="15364" max="15364" width="11.42578125" style="460" bestFit="1" customWidth="1"/>
    <col min="15365" max="15365" width="17.85546875" style="460" bestFit="1" customWidth="1"/>
    <col min="15366" max="15366" width="9.28515625" style="460" bestFit="1" customWidth="1"/>
    <col min="15367" max="15367" width="9.28515625" style="460" customWidth="1"/>
    <col min="15368" max="15368" width="17.42578125" style="460" bestFit="1" customWidth="1"/>
    <col min="15369" max="15369" width="39.5703125" style="460" bestFit="1" customWidth="1"/>
    <col min="15370" max="15616" width="9.140625" style="460"/>
    <col min="15617" max="15617" width="0" style="460" hidden="1" customWidth="1"/>
    <col min="15618" max="15618" width="88.5703125" style="460" customWidth="1"/>
    <col min="15619" max="15619" width="15.85546875" style="460" customWidth="1"/>
    <col min="15620" max="15620" width="11.42578125" style="460" bestFit="1" customWidth="1"/>
    <col min="15621" max="15621" width="17.85546875" style="460" bestFit="1" customWidth="1"/>
    <col min="15622" max="15622" width="9.28515625" style="460" bestFit="1" customWidth="1"/>
    <col min="15623" max="15623" width="9.28515625" style="460" customWidth="1"/>
    <col min="15624" max="15624" width="17.42578125" style="460" bestFit="1" customWidth="1"/>
    <col min="15625" max="15625" width="39.5703125" style="460" bestFit="1" customWidth="1"/>
    <col min="15626" max="15872" width="9.140625" style="460"/>
    <col min="15873" max="15873" width="0" style="460" hidden="1" customWidth="1"/>
    <col min="15874" max="15874" width="88.5703125" style="460" customWidth="1"/>
    <col min="15875" max="15875" width="15.85546875" style="460" customWidth="1"/>
    <col min="15876" max="15876" width="11.42578125" style="460" bestFit="1" customWidth="1"/>
    <col min="15877" max="15877" width="17.85546875" style="460" bestFit="1" customWidth="1"/>
    <col min="15878" max="15878" width="9.28515625" style="460" bestFit="1" customWidth="1"/>
    <col min="15879" max="15879" width="9.28515625" style="460" customWidth="1"/>
    <col min="15880" max="15880" width="17.42578125" style="460" bestFit="1" customWidth="1"/>
    <col min="15881" max="15881" width="39.5703125" style="460" bestFit="1" customWidth="1"/>
    <col min="15882" max="16128" width="9.140625" style="460"/>
    <col min="16129" max="16129" width="0" style="460" hidden="1" customWidth="1"/>
    <col min="16130" max="16130" width="88.5703125" style="460" customWidth="1"/>
    <col min="16131" max="16131" width="15.85546875" style="460" customWidth="1"/>
    <col min="16132" max="16132" width="11.42578125" style="460" bestFit="1" customWidth="1"/>
    <col min="16133" max="16133" width="17.85546875" style="460" bestFit="1" customWidth="1"/>
    <col min="16134" max="16134" width="9.28515625" style="460" bestFit="1" customWidth="1"/>
    <col min="16135" max="16135" width="9.28515625" style="460" customWidth="1"/>
    <col min="16136" max="16136" width="17.42578125" style="460" bestFit="1" customWidth="1"/>
    <col min="16137" max="16137" width="39.5703125" style="460" bestFit="1" customWidth="1"/>
    <col min="16138" max="16384" width="9.140625" style="460"/>
  </cols>
  <sheetData>
    <row r="1" spans="2:26" customFormat="1" x14ac:dyDescent="0.25">
      <c r="B1" s="131" t="s">
        <v>2</v>
      </c>
      <c r="C1" s="132"/>
      <c r="D1" s="154"/>
      <c r="E1" s="134"/>
      <c r="F1" s="135"/>
      <c r="G1" s="135"/>
      <c r="H1" s="136"/>
      <c r="I1" s="137"/>
      <c r="J1" s="460"/>
      <c r="K1" s="460"/>
      <c r="L1" s="460"/>
      <c r="M1" s="460"/>
      <c r="N1" s="460"/>
      <c r="O1" s="460"/>
      <c r="P1" s="460"/>
      <c r="Q1" s="460"/>
      <c r="R1" s="460"/>
      <c r="S1" s="460"/>
      <c r="T1" s="460"/>
      <c r="U1" s="460"/>
      <c r="V1" s="460"/>
      <c r="W1" s="460"/>
      <c r="X1" s="460"/>
      <c r="Y1" s="460"/>
      <c r="Z1" s="460"/>
    </row>
    <row r="2" spans="2:26" customFormat="1" x14ac:dyDescent="0.25">
      <c r="B2" s="139" t="s">
        <v>687</v>
      </c>
      <c r="C2" s="285"/>
      <c r="D2" s="461"/>
      <c r="E2" s="285"/>
      <c r="F2" s="462"/>
      <c r="G2" s="462"/>
      <c r="H2" s="155"/>
      <c r="I2" s="137"/>
      <c r="J2" s="460"/>
      <c r="K2" s="460"/>
      <c r="L2" s="460"/>
      <c r="M2" s="460"/>
      <c r="N2" s="460"/>
      <c r="O2" s="460"/>
      <c r="P2" s="460"/>
      <c r="Q2" s="460"/>
      <c r="R2" s="460"/>
      <c r="S2" s="460"/>
      <c r="T2" s="460"/>
      <c r="U2" s="460"/>
      <c r="V2" s="460"/>
      <c r="W2" s="460"/>
      <c r="X2" s="460"/>
      <c r="Y2" s="460"/>
      <c r="Z2" s="460"/>
    </row>
    <row r="3" spans="2:26" customFormat="1" x14ac:dyDescent="0.25">
      <c r="B3" s="25" t="s">
        <v>746</v>
      </c>
      <c r="C3" s="288"/>
      <c r="D3" s="463"/>
      <c r="E3" s="288"/>
      <c r="F3" s="464"/>
      <c r="G3" s="464"/>
      <c r="H3" s="143"/>
      <c r="I3" s="137"/>
      <c r="J3" s="460"/>
      <c r="K3" s="460"/>
      <c r="L3" s="460"/>
      <c r="M3" s="460"/>
      <c r="N3" s="460"/>
      <c r="O3" s="460"/>
      <c r="P3" s="460"/>
      <c r="Q3" s="460"/>
      <c r="R3" s="460"/>
      <c r="S3" s="460"/>
      <c r="T3" s="460"/>
      <c r="U3" s="460"/>
      <c r="V3" s="460"/>
      <c r="W3" s="460"/>
      <c r="X3" s="460"/>
      <c r="Y3" s="460"/>
      <c r="Z3" s="460"/>
    </row>
    <row r="4" spans="2:26" customFormat="1" x14ac:dyDescent="0.25">
      <c r="B4" s="139"/>
      <c r="C4" s="288"/>
      <c r="D4" s="463"/>
      <c r="E4" s="288"/>
      <c r="F4" s="464"/>
      <c r="G4" s="464"/>
      <c r="H4" s="143"/>
      <c r="I4" s="137"/>
      <c r="J4" s="460"/>
      <c r="K4" s="460"/>
      <c r="L4" s="460"/>
      <c r="M4" s="460"/>
      <c r="N4" s="460"/>
      <c r="O4" s="460"/>
      <c r="P4" s="460"/>
      <c r="Q4" s="460"/>
      <c r="R4" s="460"/>
      <c r="S4" s="460"/>
      <c r="T4" s="460"/>
      <c r="U4" s="460"/>
      <c r="V4" s="460"/>
      <c r="W4" s="460"/>
      <c r="X4" s="460"/>
      <c r="Y4" s="460"/>
      <c r="Z4" s="460"/>
    </row>
    <row r="5" spans="2:26" customFormat="1" ht="45" x14ac:dyDescent="0.25">
      <c r="B5" s="156" t="s">
        <v>4</v>
      </c>
      <c r="C5" s="52" t="s">
        <v>5</v>
      </c>
      <c r="D5" s="157" t="s">
        <v>6</v>
      </c>
      <c r="E5" s="218" t="s">
        <v>7</v>
      </c>
      <c r="F5" s="158" t="s">
        <v>8</v>
      </c>
      <c r="G5" s="159" t="s">
        <v>9</v>
      </c>
      <c r="H5" s="160" t="s">
        <v>10</v>
      </c>
      <c r="I5" s="137"/>
      <c r="J5" s="460"/>
      <c r="K5" s="460"/>
      <c r="L5" s="460"/>
      <c r="M5" s="460"/>
      <c r="N5" s="460"/>
      <c r="O5" s="460"/>
      <c r="P5" s="460"/>
      <c r="Q5" s="460"/>
      <c r="R5" s="460"/>
      <c r="S5" s="460"/>
      <c r="T5" s="460"/>
      <c r="U5" s="460"/>
      <c r="V5" s="460"/>
      <c r="W5" s="460"/>
      <c r="X5" s="460"/>
      <c r="Y5" s="460"/>
      <c r="Z5" s="460"/>
    </row>
    <row r="6" spans="2:26" customFormat="1" x14ac:dyDescent="0.25">
      <c r="B6" s="161" t="s">
        <v>11</v>
      </c>
      <c r="C6" s="120"/>
      <c r="D6" s="162"/>
      <c r="E6" s="291"/>
      <c r="F6" s="163"/>
      <c r="G6" s="164"/>
      <c r="H6" s="165"/>
      <c r="I6" s="137"/>
      <c r="J6" s="460"/>
      <c r="K6" s="460"/>
      <c r="L6" s="460"/>
      <c r="M6" s="460"/>
      <c r="N6" s="460"/>
      <c r="O6" s="460"/>
      <c r="P6" s="460"/>
      <c r="Q6" s="460"/>
      <c r="R6" s="460"/>
      <c r="S6" s="460"/>
      <c r="T6" s="460"/>
      <c r="U6" s="460"/>
      <c r="V6" s="460"/>
      <c r="W6" s="460"/>
      <c r="X6" s="460"/>
      <c r="Y6" s="460"/>
      <c r="Z6" s="460"/>
    </row>
    <row r="7" spans="2:26" customFormat="1" x14ac:dyDescent="0.25">
      <c r="B7" s="161" t="s">
        <v>12</v>
      </c>
      <c r="C7" s="120"/>
      <c r="D7" s="162"/>
      <c r="E7" s="291"/>
      <c r="F7" s="163"/>
      <c r="G7" s="164"/>
      <c r="H7" s="165"/>
      <c r="I7" s="137"/>
      <c r="J7" s="460"/>
      <c r="K7" s="460"/>
      <c r="L7" s="460"/>
      <c r="M7" s="460"/>
      <c r="N7" s="460"/>
      <c r="O7" s="460"/>
      <c r="P7" s="460"/>
      <c r="Q7" s="460"/>
      <c r="R7" s="460"/>
      <c r="S7" s="460"/>
      <c r="T7" s="460"/>
      <c r="U7" s="460"/>
      <c r="V7" s="460"/>
      <c r="W7" s="460"/>
      <c r="X7" s="460"/>
      <c r="Y7" s="460"/>
      <c r="Z7" s="460"/>
    </row>
    <row r="8" spans="2:26" customFormat="1" x14ac:dyDescent="0.25">
      <c r="B8" s="161" t="s">
        <v>13</v>
      </c>
      <c r="C8" s="120"/>
      <c r="D8" s="162"/>
      <c r="E8" s="291"/>
      <c r="F8" s="163"/>
      <c r="G8" s="164"/>
      <c r="H8" s="165"/>
      <c r="I8" s="137"/>
      <c r="J8" s="460"/>
      <c r="K8" s="460"/>
      <c r="L8" s="460"/>
      <c r="M8" s="460"/>
      <c r="N8" s="460"/>
      <c r="O8" s="460"/>
      <c r="P8" s="460"/>
      <c r="Q8" s="460"/>
      <c r="R8" s="460"/>
      <c r="S8" s="460"/>
      <c r="T8" s="460"/>
      <c r="U8" s="460"/>
      <c r="V8" s="460"/>
      <c r="W8" s="460"/>
      <c r="X8" s="460"/>
      <c r="Y8" s="460"/>
      <c r="Z8" s="460"/>
    </row>
    <row r="9" spans="2:26" customFormat="1" x14ac:dyDescent="0.25">
      <c r="B9" s="166" t="s">
        <v>332</v>
      </c>
      <c r="C9" s="167" t="s">
        <v>333</v>
      </c>
      <c r="D9" s="168">
        <v>21</v>
      </c>
      <c r="E9" s="465">
        <v>390.38</v>
      </c>
      <c r="F9" s="466">
        <v>9.34</v>
      </c>
      <c r="G9" s="467">
        <v>4.2100999999999997</v>
      </c>
      <c r="H9" s="169" t="s">
        <v>334</v>
      </c>
      <c r="I9" s="137"/>
      <c r="J9" s="460"/>
      <c r="K9" s="460"/>
      <c r="L9" s="460"/>
      <c r="M9" s="460"/>
      <c r="N9" s="460"/>
      <c r="O9" s="460"/>
      <c r="P9" s="460"/>
      <c r="Q9" s="460"/>
      <c r="R9" s="460"/>
      <c r="S9" s="460"/>
      <c r="T9" s="460"/>
      <c r="U9" s="460"/>
      <c r="V9" s="460"/>
      <c r="W9" s="460"/>
      <c r="X9" s="460"/>
      <c r="Y9" s="460"/>
      <c r="Z9" s="460"/>
    </row>
    <row r="10" spans="2:26" customFormat="1" x14ac:dyDescent="0.25">
      <c r="B10" s="166" t="s">
        <v>688</v>
      </c>
      <c r="C10" s="167" t="s">
        <v>237</v>
      </c>
      <c r="D10" s="168">
        <v>30000</v>
      </c>
      <c r="E10" s="465">
        <v>328.09</v>
      </c>
      <c r="F10" s="466">
        <v>7.85</v>
      </c>
      <c r="G10" s="467">
        <v>4.2748999999999997</v>
      </c>
      <c r="H10" s="169" t="s">
        <v>689</v>
      </c>
      <c r="I10" s="137"/>
      <c r="J10" s="460"/>
      <c r="K10" s="460"/>
      <c r="L10" s="460"/>
      <c r="M10" s="460"/>
      <c r="N10" s="460"/>
      <c r="O10" s="460"/>
      <c r="P10" s="460"/>
      <c r="Q10" s="460"/>
      <c r="R10" s="460"/>
      <c r="S10" s="460"/>
      <c r="T10" s="460"/>
      <c r="U10" s="460"/>
      <c r="V10" s="460"/>
      <c r="W10" s="460"/>
      <c r="X10" s="460"/>
      <c r="Y10" s="460"/>
      <c r="Z10" s="460"/>
    </row>
    <row r="11" spans="2:26" customFormat="1" x14ac:dyDescent="0.25">
      <c r="B11" s="166" t="s">
        <v>690</v>
      </c>
      <c r="C11" s="167" t="s">
        <v>237</v>
      </c>
      <c r="D11" s="168">
        <v>30</v>
      </c>
      <c r="E11" s="465">
        <v>322.33999999999997</v>
      </c>
      <c r="F11" s="466">
        <v>7.71</v>
      </c>
      <c r="G11" s="467">
        <v>6.5001999999999986</v>
      </c>
      <c r="H11" s="169" t="s">
        <v>691</v>
      </c>
      <c r="I11" s="137"/>
      <c r="J11" s="460"/>
      <c r="K11" s="460"/>
      <c r="L11" s="460"/>
      <c r="M11" s="460"/>
      <c r="N11" s="460"/>
      <c r="O11" s="460"/>
      <c r="P11" s="460"/>
      <c r="Q11" s="460"/>
      <c r="R11" s="460"/>
      <c r="S11" s="460"/>
      <c r="T11" s="460"/>
      <c r="U11" s="460"/>
      <c r="V11" s="460"/>
      <c r="W11" s="460"/>
      <c r="X11" s="460"/>
      <c r="Y11" s="460"/>
      <c r="Z11" s="460"/>
    </row>
    <row r="12" spans="2:26" customFormat="1" x14ac:dyDescent="0.25">
      <c r="B12" s="166" t="s">
        <v>834</v>
      </c>
      <c r="C12" s="167" t="s">
        <v>15</v>
      </c>
      <c r="D12" s="168">
        <v>30</v>
      </c>
      <c r="E12" s="465">
        <v>321.61</v>
      </c>
      <c r="F12" s="466">
        <v>7.69</v>
      </c>
      <c r="G12" s="467">
        <v>3.9198999999999997</v>
      </c>
      <c r="H12" s="169" t="s">
        <v>835</v>
      </c>
      <c r="I12" s="137"/>
      <c r="J12" s="460"/>
      <c r="K12" s="460"/>
      <c r="L12" s="460"/>
      <c r="M12" s="460"/>
      <c r="N12" s="460"/>
      <c r="O12" s="460"/>
      <c r="P12" s="460"/>
      <c r="Q12" s="460"/>
      <c r="R12" s="460"/>
      <c r="S12" s="460"/>
      <c r="T12" s="460"/>
      <c r="U12" s="460"/>
      <c r="V12" s="460"/>
      <c r="W12" s="460"/>
      <c r="X12" s="460"/>
      <c r="Y12" s="460"/>
      <c r="Z12" s="460"/>
    </row>
    <row r="13" spans="2:26" customFormat="1" x14ac:dyDescent="0.25">
      <c r="B13" s="166" t="s">
        <v>692</v>
      </c>
      <c r="C13" s="167" t="s">
        <v>15</v>
      </c>
      <c r="D13" s="168">
        <v>300</v>
      </c>
      <c r="E13" s="465">
        <v>312.01</v>
      </c>
      <c r="F13" s="466">
        <v>7.46</v>
      </c>
      <c r="G13" s="467">
        <v>6.0273999999999992</v>
      </c>
      <c r="H13" s="169" t="s">
        <v>693</v>
      </c>
      <c r="I13" s="137"/>
      <c r="J13" s="460"/>
      <c r="K13" s="460"/>
      <c r="L13" s="460"/>
      <c r="M13" s="460"/>
      <c r="N13" s="460"/>
      <c r="O13" s="460"/>
      <c r="P13" s="460"/>
      <c r="Q13" s="460"/>
      <c r="R13" s="460"/>
      <c r="S13" s="460"/>
      <c r="T13" s="460"/>
      <c r="U13" s="460"/>
      <c r="V13" s="460"/>
      <c r="W13" s="460"/>
      <c r="X13" s="460"/>
      <c r="Y13" s="460"/>
      <c r="Z13" s="460"/>
    </row>
    <row r="14" spans="2:26" customFormat="1" x14ac:dyDescent="0.25">
      <c r="B14" s="166" t="s">
        <v>201</v>
      </c>
      <c r="C14" s="167" t="s">
        <v>15</v>
      </c>
      <c r="D14" s="168">
        <v>15</v>
      </c>
      <c r="E14" s="465">
        <v>161.97999999999999</v>
      </c>
      <c r="F14" s="466">
        <v>3.87</v>
      </c>
      <c r="G14" s="467">
        <v>3.6851999999999996</v>
      </c>
      <c r="H14" s="169" t="s">
        <v>202</v>
      </c>
      <c r="I14" s="137"/>
      <c r="J14" s="460"/>
      <c r="K14" s="460"/>
      <c r="L14" s="460"/>
      <c r="M14" s="460"/>
      <c r="N14" s="460"/>
      <c r="O14" s="460"/>
      <c r="P14" s="460"/>
      <c r="Q14" s="460"/>
      <c r="R14" s="460"/>
      <c r="S14" s="460"/>
      <c r="T14" s="460"/>
      <c r="U14" s="460"/>
      <c r="V14" s="460"/>
      <c r="W14" s="460"/>
      <c r="X14" s="460"/>
      <c r="Y14" s="460"/>
      <c r="Z14" s="460"/>
    </row>
    <row r="15" spans="2:26" customFormat="1" x14ac:dyDescent="0.25">
      <c r="B15" s="468" t="s">
        <v>79</v>
      </c>
      <c r="C15" s="167"/>
      <c r="D15" s="170"/>
      <c r="E15" s="469">
        <f>SUM(E9:E14)</f>
        <v>1836.41</v>
      </c>
      <c r="F15" s="469">
        <f>SUM(F6:F14)</f>
        <v>43.919999999999995</v>
      </c>
      <c r="G15" s="484"/>
      <c r="H15" s="169"/>
      <c r="I15" s="137"/>
      <c r="J15" s="460"/>
      <c r="K15" s="460"/>
      <c r="L15" s="460"/>
      <c r="M15" s="460"/>
      <c r="N15" s="460"/>
      <c r="O15" s="460"/>
      <c r="P15" s="460"/>
      <c r="Q15" s="460"/>
      <c r="R15" s="460"/>
      <c r="S15" s="460"/>
      <c r="T15" s="460"/>
      <c r="U15" s="460"/>
      <c r="V15" s="460"/>
      <c r="W15" s="460"/>
      <c r="X15" s="460"/>
      <c r="Y15" s="460"/>
      <c r="Z15" s="460"/>
    </row>
    <row r="16" spans="2:26" customFormat="1" x14ac:dyDescent="0.25">
      <c r="B16" s="161" t="s">
        <v>694</v>
      </c>
      <c r="C16" s="167"/>
      <c r="D16" s="170"/>
      <c r="E16" s="484"/>
      <c r="F16" s="484"/>
      <c r="G16" s="484"/>
      <c r="H16" s="169"/>
      <c r="I16" s="137"/>
      <c r="J16" s="460"/>
      <c r="K16" s="460"/>
      <c r="L16" s="460"/>
      <c r="M16" s="460"/>
      <c r="N16" s="460"/>
      <c r="O16" s="460"/>
      <c r="P16" s="460"/>
      <c r="Q16" s="460"/>
      <c r="R16" s="460"/>
      <c r="S16" s="460"/>
      <c r="T16" s="460"/>
      <c r="U16" s="460"/>
      <c r="V16" s="460"/>
      <c r="W16" s="460"/>
      <c r="X16" s="460"/>
      <c r="Y16" s="460"/>
      <c r="Z16" s="460"/>
    </row>
    <row r="17" spans="2:26" customFormat="1" x14ac:dyDescent="0.25">
      <c r="B17" s="485" t="s">
        <v>695</v>
      </c>
      <c r="C17" s="167" t="s">
        <v>15</v>
      </c>
      <c r="D17" s="170">
        <v>30</v>
      </c>
      <c r="E17" s="486">
        <v>302.42</v>
      </c>
      <c r="F17" s="466">
        <v>7.23</v>
      </c>
      <c r="G17" s="467">
        <v>4.9592000000000001</v>
      </c>
      <c r="H17" s="169" t="s">
        <v>696</v>
      </c>
      <c r="I17" s="137"/>
      <c r="J17" s="460"/>
      <c r="K17" s="460"/>
      <c r="L17" s="460"/>
      <c r="M17" s="460"/>
      <c r="N17" s="460"/>
      <c r="O17" s="460"/>
      <c r="P17" s="460"/>
      <c r="Q17" s="460"/>
      <c r="R17" s="460"/>
      <c r="S17" s="460"/>
      <c r="T17" s="460"/>
      <c r="U17" s="460"/>
      <c r="V17" s="460"/>
      <c r="W17" s="460"/>
      <c r="X17" s="460"/>
      <c r="Y17" s="460"/>
      <c r="Z17" s="460"/>
    </row>
    <row r="18" spans="2:26" customFormat="1" x14ac:dyDescent="0.25">
      <c r="B18" s="475" t="s">
        <v>79</v>
      </c>
      <c r="C18" s="230"/>
      <c r="D18" s="173"/>
      <c r="E18" s="476">
        <f>SUM(E17:E17)</f>
        <v>302.42</v>
      </c>
      <c r="F18" s="476">
        <f>SUM(F17:F17)</f>
        <v>7.23</v>
      </c>
      <c r="G18" s="471"/>
      <c r="H18" s="169"/>
      <c r="I18" s="137"/>
      <c r="J18" s="460"/>
      <c r="K18" s="460"/>
      <c r="L18" s="460"/>
      <c r="M18" s="460"/>
      <c r="N18" s="460"/>
      <c r="O18" s="460"/>
      <c r="P18" s="460"/>
      <c r="Q18" s="460"/>
      <c r="R18" s="460"/>
      <c r="S18" s="460"/>
      <c r="T18" s="460"/>
      <c r="U18" s="460"/>
      <c r="V18" s="460"/>
      <c r="W18" s="460"/>
      <c r="X18" s="460"/>
      <c r="Y18" s="460"/>
      <c r="Z18" s="460"/>
    </row>
    <row r="19" spans="2:26" customFormat="1" x14ac:dyDescent="0.25">
      <c r="B19" s="172" t="s">
        <v>363</v>
      </c>
      <c r="C19" s="230"/>
      <c r="D19" s="173"/>
      <c r="E19" s="471"/>
      <c r="F19" s="471"/>
      <c r="G19" s="471"/>
      <c r="H19" s="165"/>
      <c r="I19" s="137"/>
      <c r="J19" s="460"/>
      <c r="K19" s="460"/>
      <c r="L19" s="460"/>
      <c r="M19" s="460"/>
      <c r="N19" s="460"/>
      <c r="O19" s="460"/>
      <c r="P19" s="460"/>
      <c r="Q19" s="460"/>
      <c r="R19" s="460"/>
      <c r="S19" s="460"/>
      <c r="T19" s="460"/>
      <c r="U19" s="460"/>
      <c r="V19" s="460"/>
      <c r="W19" s="460"/>
      <c r="X19" s="460"/>
      <c r="Y19" s="460"/>
      <c r="Z19" s="460"/>
    </row>
    <row r="20" spans="2:26" customFormat="1" x14ac:dyDescent="0.25">
      <c r="B20" s="172" t="s">
        <v>13</v>
      </c>
      <c r="C20" s="230"/>
      <c r="D20" s="173"/>
      <c r="E20" s="471"/>
      <c r="F20" s="471"/>
      <c r="G20" s="471"/>
      <c r="H20" s="165"/>
      <c r="I20" s="137"/>
      <c r="J20" s="460"/>
      <c r="K20" s="460"/>
      <c r="L20" s="460"/>
      <c r="M20" s="460"/>
      <c r="N20" s="460"/>
      <c r="O20" s="460"/>
      <c r="P20" s="460"/>
      <c r="Q20" s="460"/>
      <c r="R20" s="460"/>
      <c r="S20" s="460"/>
      <c r="T20" s="460"/>
      <c r="U20" s="460"/>
      <c r="V20" s="460"/>
      <c r="W20" s="460"/>
      <c r="X20" s="460"/>
      <c r="Y20" s="460"/>
      <c r="Z20" s="460"/>
    </row>
    <row r="21" spans="2:26" customFormat="1" x14ac:dyDescent="0.25">
      <c r="B21" s="175" t="s">
        <v>505</v>
      </c>
      <c r="C21" s="242" t="s">
        <v>15</v>
      </c>
      <c r="D21" s="173">
        <v>30</v>
      </c>
      <c r="E21" s="473">
        <v>407.52</v>
      </c>
      <c r="F21" s="466">
        <v>9.75</v>
      </c>
      <c r="G21" s="467">
        <v>4.2000999999999999</v>
      </c>
      <c r="H21" s="169" t="s">
        <v>506</v>
      </c>
      <c r="I21" s="137"/>
      <c r="J21" s="460"/>
      <c r="K21" s="460"/>
      <c r="L21" s="460"/>
      <c r="M21" s="460"/>
      <c r="N21" s="460"/>
      <c r="O21" s="460"/>
      <c r="P21" s="460"/>
      <c r="Q21" s="460"/>
      <c r="R21" s="460"/>
      <c r="S21" s="460"/>
      <c r="T21" s="460"/>
      <c r="U21" s="460"/>
      <c r="V21" s="460"/>
      <c r="W21" s="460"/>
      <c r="X21" s="460"/>
      <c r="Y21" s="460"/>
      <c r="Z21" s="460"/>
    </row>
    <row r="22" spans="2:26" customFormat="1" x14ac:dyDescent="0.25">
      <c r="B22" s="175" t="s">
        <v>697</v>
      </c>
      <c r="C22" s="242" t="s">
        <v>237</v>
      </c>
      <c r="D22" s="173">
        <v>23</v>
      </c>
      <c r="E22" s="473">
        <v>307.95999999999998</v>
      </c>
      <c r="F22" s="466">
        <v>7.37</v>
      </c>
      <c r="G22" s="467">
        <v>4.3498999999999999</v>
      </c>
      <c r="H22" s="169" t="s">
        <v>698</v>
      </c>
      <c r="I22" s="137"/>
      <c r="J22" s="460"/>
      <c r="K22" s="460"/>
      <c r="L22" s="460"/>
      <c r="M22" s="460"/>
      <c r="N22" s="460"/>
      <c r="O22" s="460"/>
      <c r="P22" s="460"/>
      <c r="Q22" s="460"/>
      <c r="R22" s="460"/>
      <c r="S22" s="460"/>
      <c r="T22" s="460"/>
      <c r="U22" s="460"/>
      <c r="V22" s="460"/>
      <c r="W22" s="460"/>
      <c r="X22" s="460"/>
      <c r="Y22" s="460"/>
      <c r="Z22" s="460"/>
    </row>
    <row r="23" spans="2:26" customFormat="1" x14ac:dyDescent="0.25">
      <c r="B23" s="474" t="s">
        <v>683</v>
      </c>
      <c r="C23" s="242" t="s">
        <v>30</v>
      </c>
      <c r="D23" s="173">
        <v>10</v>
      </c>
      <c r="E23" s="473">
        <v>133.66999999999999</v>
      </c>
      <c r="F23" s="466">
        <v>3.2</v>
      </c>
      <c r="G23" s="467">
        <v>4.1749000000000001</v>
      </c>
      <c r="H23" s="169" t="s">
        <v>684</v>
      </c>
      <c r="I23" s="137"/>
      <c r="J23" s="460"/>
      <c r="K23" s="460"/>
      <c r="L23" s="460"/>
      <c r="M23" s="460"/>
      <c r="N23" s="460"/>
      <c r="O23" s="460"/>
      <c r="P23" s="460"/>
      <c r="Q23" s="460"/>
      <c r="R23" s="460"/>
      <c r="S23" s="460"/>
      <c r="T23" s="460"/>
      <c r="U23" s="460"/>
      <c r="V23" s="460"/>
      <c r="W23" s="460"/>
      <c r="X23" s="460"/>
      <c r="Y23" s="460"/>
      <c r="Z23" s="460"/>
    </row>
    <row r="24" spans="2:26" customFormat="1" x14ac:dyDescent="0.25">
      <c r="B24" s="475" t="s">
        <v>79</v>
      </c>
      <c r="C24" s="230"/>
      <c r="D24" s="173"/>
      <c r="E24" s="476">
        <f>SUM(E21:E23)</f>
        <v>849.15</v>
      </c>
      <c r="F24" s="476">
        <f>SUM(F21:F23)</f>
        <v>20.32</v>
      </c>
      <c r="G24" s="471"/>
      <c r="H24" s="165"/>
      <c r="I24" s="137"/>
      <c r="J24" s="460"/>
      <c r="K24" s="460"/>
      <c r="L24" s="460"/>
      <c r="M24" s="460"/>
      <c r="N24" s="460"/>
      <c r="O24" s="460"/>
      <c r="P24" s="460"/>
      <c r="Q24" s="460"/>
      <c r="R24" s="460"/>
      <c r="S24" s="460"/>
      <c r="T24" s="460"/>
      <c r="U24" s="460"/>
      <c r="V24" s="460"/>
      <c r="W24" s="460"/>
      <c r="X24" s="460"/>
      <c r="Y24" s="460"/>
      <c r="Z24" s="460"/>
    </row>
    <row r="25" spans="2:26" customFormat="1" x14ac:dyDescent="0.25">
      <c r="B25" s="475" t="s">
        <v>86</v>
      </c>
      <c r="C25" s="230"/>
      <c r="D25" s="173"/>
      <c r="E25" s="471"/>
      <c r="F25" s="471"/>
      <c r="G25" s="471"/>
      <c r="H25" s="165"/>
      <c r="I25" s="137"/>
      <c r="J25" s="460"/>
      <c r="K25" s="460"/>
      <c r="L25" s="460"/>
      <c r="M25" s="460"/>
      <c r="N25" s="460"/>
      <c r="O25" s="460"/>
      <c r="P25" s="460"/>
      <c r="Q25" s="460"/>
      <c r="R25" s="460"/>
      <c r="S25" s="460"/>
      <c r="T25" s="460"/>
      <c r="U25" s="460"/>
      <c r="V25" s="460"/>
      <c r="W25" s="460"/>
      <c r="X25" s="460"/>
      <c r="Y25" s="460"/>
      <c r="Z25" s="460"/>
    </row>
    <row r="26" spans="2:26" customFormat="1" x14ac:dyDescent="0.25">
      <c r="B26" s="475" t="s">
        <v>85</v>
      </c>
      <c r="C26" s="230"/>
      <c r="D26" s="173"/>
      <c r="E26" s="471"/>
      <c r="F26" s="471"/>
      <c r="G26" s="471"/>
      <c r="H26" s="165"/>
      <c r="I26" s="137"/>
      <c r="J26" s="460"/>
      <c r="K26" s="460"/>
      <c r="L26" s="460"/>
      <c r="M26" s="460"/>
      <c r="N26" s="460"/>
      <c r="O26" s="460"/>
      <c r="P26" s="460"/>
      <c r="Q26" s="460"/>
      <c r="R26" s="460"/>
      <c r="S26" s="460"/>
      <c r="T26" s="460"/>
      <c r="U26" s="460"/>
      <c r="V26" s="460"/>
      <c r="W26" s="460"/>
      <c r="X26" s="460"/>
      <c r="Y26" s="460"/>
      <c r="Z26" s="460"/>
    </row>
    <row r="27" spans="2:26" customFormat="1" x14ac:dyDescent="0.25">
      <c r="B27" s="474" t="s">
        <v>685</v>
      </c>
      <c r="C27" s="242" t="s">
        <v>90</v>
      </c>
      <c r="D27" s="173">
        <v>400000</v>
      </c>
      <c r="E27" s="473">
        <v>399.17</v>
      </c>
      <c r="F27" s="473">
        <v>9.5500000000000007</v>
      </c>
      <c r="G27" s="473">
        <v>3.2997999999999998</v>
      </c>
      <c r="H27" s="169" t="s">
        <v>409</v>
      </c>
      <c r="I27" s="137"/>
      <c r="J27" s="460"/>
      <c r="K27" s="460"/>
      <c r="L27" s="460"/>
      <c r="M27" s="460"/>
      <c r="N27" s="460"/>
      <c r="O27" s="460"/>
      <c r="P27" s="460"/>
      <c r="Q27" s="460"/>
      <c r="R27" s="460"/>
      <c r="S27" s="460"/>
      <c r="T27" s="460"/>
      <c r="U27" s="460"/>
      <c r="V27" s="460"/>
      <c r="W27" s="460"/>
      <c r="X27" s="460"/>
      <c r="Y27" s="460"/>
      <c r="Z27" s="460"/>
    </row>
    <row r="28" spans="2:26" customFormat="1" x14ac:dyDescent="0.25">
      <c r="B28" s="475" t="s">
        <v>79</v>
      </c>
      <c r="C28" s="230"/>
      <c r="D28" s="173"/>
      <c r="E28" s="478">
        <f>SUM(E27)</f>
        <v>399.17</v>
      </c>
      <c r="F28" s="478">
        <f>SUM(F27)</f>
        <v>9.5500000000000007</v>
      </c>
      <c r="G28" s="471"/>
      <c r="H28" s="165"/>
      <c r="I28" s="137"/>
      <c r="J28" s="460"/>
      <c r="K28" s="460"/>
      <c r="L28" s="460"/>
      <c r="M28" s="460"/>
      <c r="N28" s="460"/>
      <c r="O28" s="460"/>
      <c r="P28" s="460"/>
      <c r="Q28" s="460"/>
      <c r="R28" s="460"/>
      <c r="S28" s="460"/>
      <c r="T28" s="460"/>
      <c r="U28" s="460"/>
      <c r="V28" s="460"/>
      <c r="W28" s="460"/>
      <c r="X28" s="460"/>
      <c r="Y28" s="460"/>
      <c r="Z28" s="460"/>
    </row>
    <row r="29" spans="2:26" customFormat="1" x14ac:dyDescent="0.25">
      <c r="B29" s="161" t="s">
        <v>415</v>
      </c>
      <c r="C29" s="120"/>
      <c r="D29" s="162"/>
      <c r="E29" s="291"/>
      <c r="F29" s="163"/>
      <c r="G29" s="164"/>
      <c r="H29" s="165"/>
      <c r="I29" s="137"/>
      <c r="J29" s="460"/>
      <c r="K29" s="460"/>
      <c r="L29" s="460"/>
      <c r="M29" s="460"/>
      <c r="N29" s="460"/>
      <c r="O29" s="460"/>
      <c r="P29" s="460"/>
      <c r="Q29" s="460"/>
      <c r="R29" s="460"/>
      <c r="S29" s="460"/>
      <c r="T29" s="460"/>
      <c r="U29" s="460"/>
      <c r="V29" s="460"/>
      <c r="W29" s="460"/>
      <c r="X29" s="460"/>
      <c r="Y29" s="460"/>
      <c r="Z29" s="460"/>
    </row>
    <row r="30" spans="2:26" customFormat="1" x14ac:dyDescent="0.25">
      <c r="B30" s="161" t="s">
        <v>686</v>
      </c>
      <c r="C30" s="47"/>
      <c r="D30" s="176"/>
      <c r="E30" s="177">
        <v>785.75</v>
      </c>
      <c r="F30" s="479">
        <v>18.8</v>
      </c>
      <c r="G30" s="467"/>
      <c r="H30" s="178"/>
      <c r="I30" s="187"/>
      <c r="J30" s="460"/>
      <c r="K30" s="460"/>
      <c r="L30" s="460"/>
      <c r="M30" s="460"/>
      <c r="N30" s="460"/>
      <c r="O30" s="460"/>
      <c r="P30" s="460"/>
      <c r="Q30" s="460"/>
      <c r="R30" s="460"/>
      <c r="S30" s="460"/>
      <c r="T30" s="460"/>
      <c r="U30" s="460"/>
      <c r="V30" s="460"/>
      <c r="W30" s="460"/>
      <c r="X30" s="460"/>
      <c r="Y30" s="460"/>
      <c r="Z30" s="460"/>
    </row>
    <row r="31" spans="2:26" customFormat="1" x14ac:dyDescent="0.25">
      <c r="B31" s="161" t="s">
        <v>102</v>
      </c>
      <c r="C31" s="47"/>
      <c r="D31" s="176"/>
      <c r="E31" s="177">
        <v>7.49</v>
      </c>
      <c r="F31" s="479">
        <v>0.18</v>
      </c>
      <c r="G31" s="467"/>
      <c r="H31" s="178"/>
      <c r="I31" s="188"/>
      <c r="J31" s="460"/>
      <c r="K31" s="460"/>
      <c r="L31" s="460"/>
      <c r="M31" s="460"/>
      <c r="N31" s="460"/>
      <c r="O31" s="460"/>
      <c r="P31" s="460"/>
      <c r="Q31" s="460"/>
      <c r="R31" s="460"/>
      <c r="S31" s="460"/>
      <c r="T31" s="460"/>
      <c r="U31" s="460"/>
      <c r="V31" s="460"/>
      <c r="W31" s="460"/>
      <c r="X31" s="460"/>
      <c r="Y31" s="460"/>
      <c r="Z31" s="460"/>
    </row>
    <row r="32" spans="2:26" customFormat="1" x14ac:dyDescent="0.25">
      <c r="B32" s="179" t="s">
        <v>103</v>
      </c>
      <c r="C32" s="180"/>
      <c r="D32" s="181"/>
      <c r="E32" s="182">
        <f>+E30+E31+E15+E24+E18+E28</f>
        <v>4180.3900000000003</v>
      </c>
      <c r="F32" s="182">
        <f>+F30+F31+F15+F24+F18+F28</f>
        <v>100</v>
      </c>
      <c r="G32" s="183"/>
      <c r="H32" s="184"/>
      <c r="I32" s="137"/>
      <c r="J32" s="460"/>
      <c r="K32" s="460"/>
      <c r="L32" s="460"/>
      <c r="M32" s="460"/>
      <c r="N32" s="460"/>
      <c r="O32" s="460"/>
      <c r="P32" s="460"/>
      <c r="Q32" s="460"/>
      <c r="R32" s="460"/>
      <c r="S32" s="460"/>
      <c r="T32" s="460"/>
      <c r="U32" s="460"/>
      <c r="V32" s="460"/>
      <c r="W32" s="460"/>
      <c r="X32" s="460"/>
      <c r="Y32" s="460"/>
      <c r="Z32" s="460"/>
    </row>
    <row r="33" spans="2:26" customFormat="1" x14ac:dyDescent="0.25">
      <c r="B33" s="166" t="s">
        <v>210</v>
      </c>
      <c r="C33" s="321"/>
      <c r="D33" s="322"/>
      <c r="E33" s="185"/>
      <c r="F33" s="480"/>
      <c r="G33" s="480"/>
      <c r="H33" s="186"/>
      <c r="I33" s="137"/>
      <c r="J33" s="460"/>
      <c r="K33" s="460"/>
      <c r="L33" s="460"/>
      <c r="M33" s="460"/>
      <c r="N33" s="460"/>
      <c r="O33" s="460"/>
      <c r="P33" s="460"/>
      <c r="Q33" s="460"/>
      <c r="R33" s="460"/>
      <c r="S33" s="460"/>
      <c r="T33" s="460"/>
      <c r="U33" s="460"/>
      <c r="V33" s="460"/>
      <c r="W33" s="460"/>
      <c r="X33" s="460"/>
      <c r="Y33" s="460"/>
      <c r="Z33" s="460"/>
    </row>
    <row r="34" spans="2:26" customFormat="1" x14ac:dyDescent="0.25">
      <c r="B34" s="542" t="s">
        <v>105</v>
      </c>
      <c r="C34" s="511"/>
      <c r="D34" s="511"/>
      <c r="E34" s="511"/>
      <c r="F34" s="511"/>
      <c r="G34" s="511"/>
      <c r="H34" s="543"/>
      <c r="I34" s="187"/>
      <c r="J34" s="460"/>
      <c r="K34" s="460"/>
      <c r="L34" s="460"/>
      <c r="M34" s="460"/>
      <c r="N34" s="460"/>
      <c r="O34" s="460"/>
      <c r="P34" s="460"/>
      <c r="Q34" s="460"/>
      <c r="R34" s="460"/>
      <c r="S34" s="460"/>
      <c r="T34" s="460"/>
      <c r="U34" s="460"/>
      <c r="V34" s="460"/>
      <c r="W34" s="460"/>
      <c r="X34" s="460"/>
      <c r="Y34" s="460"/>
      <c r="Z34" s="460"/>
    </row>
    <row r="35" spans="2:26" customFormat="1" x14ac:dyDescent="0.25">
      <c r="B35" s="481" t="s">
        <v>106</v>
      </c>
      <c r="C35" s="280"/>
      <c r="D35" s="280"/>
      <c r="E35" s="280"/>
      <c r="F35" s="280"/>
      <c r="G35" s="280"/>
      <c r="H35" s="482"/>
      <c r="I35" s="187"/>
      <c r="J35" s="460"/>
      <c r="K35" s="460"/>
      <c r="L35" s="460"/>
      <c r="M35" s="460"/>
      <c r="N35" s="460"/>
      <c r="O35" s="460"/>
      <c r="P35" s="460"/>
      <c r="Q35" s="460"/>
      <c r="R35" s="460"/>
      <c r="S35" s="460"/>
      <c r="T35" s="460"/>
      <c r="U35" s="460"/>
      <c r="V35" s="460"/>
      <c r="W35" s="460"/>
      <c r="X35" s="460"/>
      <c r="Y35" s="460"/>
      <c r="Z35" s="460"/>
    </row>
    <row r="36" spans="2:26" customFormat="1" x14ac:dyDescent="0.25">
      <c r="B36" s="542" t="s">
        <v>107</v>
      </c>
      <c r="C36" s="511"/>
      <c r="D36" s="511"/>
      <c r="E36" s="511"/>
      <c r="F36" s="511"/>
      <c r="G36" s="511"/>
      <c r="H36" s="543"/>
      <c r="I36" s="189"/>
      <c r="J36" s="460"/>
      <c r="K36" s="460"/>
      <c r="L36" s="460"/>
      <c r="M36" s="460"/>
      <c r="N36" s="460"/>
      <c r="O36" s="460"/>
      <c r="P36" s="460"/>
      <c r="Q36" s="460"/>
      <c r="R36" s="460"/>
      <c r="S36" s="460"/>
      <c r="T36" s="460"/>
      <c r="U36" s="460"/>
      <c r="V36" s="460"/>
      <c r="W36" s="460"/>
      <c r="X36" s="460"/>
      <c r="Y36" s="460"/>
      <c r="Z36" s="460"/>
    </row>
  </sheetData>
  <mergeCells count="2">
    <mergeCell ref="B34:H34"/>
    <mergeCell ref="B36:H36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"/>
  <sheetViews>
    <sheetView topLeftCell="B1" zoomScale="85" zoomScaleNormal="85" workbookViewId="0">
      <selection activeCell="B1" sqref="A1:XFD1048576"/>
    </sheetView>
  </sheetViews>
  <sheetFormatPr defaultRowHeight="15" x14ac:dyDescent="0.25"/>
  <cols>
    <col min="1" max="1" width="6.7109375" style="460" hidden="1" customWidth="1"/>
    <col min="2" max="2" width="70.85546875" style="460" customWidth="1"/>
    <col min="3" max="3" width="12.42578125" style="460" bestFit="1" customWidth="1"/>
    <col min="4" max="4" width="11.42578125" style="483" bestFit="1" customWidth="1"/>
    <col min="5" max="5" width="17.85546875" style="460" bestFit="1" customWidth="1"/>
    <col min="6" max="6" width="9.28515625" style="460" bestFit="1" customWidth="1"/>
    <col min="7" max="7" width="9.28515625" style="460" customWidth="1"/>
    <col min="8" max="8" width="17.42578125" style="460" bestFit="1" customWidth="1"/>
    <col min="9" max="9" width="39.5703125" style="137" bestFit="1" customWidth="1"/>
    <col min="10" max="256" width="9.140625" style="460"/>
    <col min="257" max="257" width="0" style="460" hidden="1" customWidth="1"/>
    <col min="258" max="258" width="70.85546875" style="460" customWidth="1"/>
    <col min="259" max="259" width="12.42578125" style="460" bestFit="1" customWidth="1"/>
    <col min="260" max="260" width="11.42578125" style="460" bestFit="1" customWidth="1"/>
    <col min="261" max="261" width="17.85546875" style="460" bestFit="1" customWidth="1"/>
    <col min="262" max="262" width="9.28515625" style="460" bestFit="1" customWidth="1"/>
    <col min="263" max="263" width="9.28515625" style="460" customWidth="1"/>
    <col min="264" max="264" width="17.42578125" style="460" bestFit="1" customWidth="1"/>
    <col min="265" max="265" width="39.5703125" style="460" bestFit="1" customWidth="1"/>
    <col min="266" max="512" width="9.140625" style="460"/>
    <col min="513" max="513" width="0" style="460" hidden="1" customWidth="1"/>
    <col min="514" max="514" width="70.85546875" style="460" customWidth="1"/>
    <col min="515" max="515" width="12.42578125" style="460" bestFit="1" customWidth="1"/>
    <col min="516" max="516" width="11.42578125" style="460" bestFit="1" customWidth="1"/>
    <col min="517" max="517" width="17.85546875" style="460" bestFit="1" customWidth="1"/>
    <col min="518" max="518" width="9.28515625" style="460" bestFit="1" customWidth="1"/>
    <col min="519" max="519" width="9.28515625" style="460" customWidth="1"/>
    <col min="520" max="520" width="17.42578125" style="460" bestFit="1" customWidth="1"/>
    <col min="521" max="521" width="39.5703125" style="460" bestFit="1" customWidth="1"/>
    <col min="522" max="768" width="9.140625" style="460"/>
    <col min="769" max="769" width="0" style="460" hidden="1" customWidth="1"/>
    <col min="770" max="770" width="70.85546875" style="460" customWidth="1"/>
    <col min="771" max="771" width="12.42578125" style="460" bestFit="1" customWidth="1"/>
    <col min="772" max="772" width="11.42578125" style="460" bestFit="1" customWidth="1"/>
    <col min="773" max="773" width="17.85546875" style="460" bestFit="1" customWidth="1"/>
    <col min="774" max="774" width="9.28515625" style="460" bestFit="1" customWidth="1"/>
    <col min="775" max="775" width="9.28515625" style="460" customWidth="1"/>
    <col min="776" max="776" width="17.42578125" style="460" bestFit="1" customWidth="1"/>
    <col min="777" max="777" width="39.5703125" style="460" bestFit="1" customWidth="1"/>
    <col min="778" max="1024" width="9.140625" style="460"/>
    <col min="1025" max="1025" width="0" style="460" hidden="1" customWidth="1"/>
    <col min="1026" max="1026" width="70.85546875" style="460" customWidth="1"/>
    <col min="1027" max="1027" width="12.42578125" style="460" bestFit="1" customWidth="1"/>
    <col min="1028" max="1028" width="11.42578125" style="460" bestFit="1" customWidth="1"/>
    <col min="1029" max="1029" width="17.85546875" style="460" bestFit="1" customWidth="1"/>
    <col min="1030" max="1030" width="9.28515625" style="460" bestFit="1" customWidth="1"/>
    <col min="1031" max="1031" width="9.28515625" style="460" customWidth="1"/>
    <col min="1032" max="1032" width="17.42578125" style="460" bestFit="1" customWidth="1"/>
    <col min="1033" max="1033" width="39.5703125" style="460" bestFit="1" customWidth="1"/>
    <col min="1034" max="1280" width="9.140625" style="460"/>
    <col min="1281" max="1281" width="0" style="460" hidden="1" customWidth="1"/>
    <col min="1282" max="1282" width="70.85546875" style="460" customWidth="1"/>
    <col min="1283" max="1283" width="12.42578125" style="460" bestFit="1" customWidth="1"/>
    <col min="1284" max="1284" width="11.42578125" style="460" bestFit="1" customWidth="1"/>
    <col min="1285" max="1285" width="17.85546875" style="460" bestFit="1" customWidth="1"/>
    <col min="1286" max="1286" width="9.28515625" style="460" bestFit="1" customWidth="1"/>
    <col min="1287" max="1287" width="9.28515625" style="460" customWidth="1"/>
    <col min="1288" max="1288" width="17.42578125" style="460" bestFit="1" customWidth="1"/>
    <col min="1289" max="1289" width="39.5703125" style="460" bestFit="1" customWidth="1"/>
    <col min="1290" max="1536" width="9.140625" style="460"/>
    <col min="1537" max="1537" width="0" style="460" hidden="1" customWidth="1"/>
    <col min="1538" max="1538" width="70.85546875" style="460" customWidth="1"/>
    <col min="1539" max="1539" width="12.42578125" style="460" bestFit="1" customWidth="1"/>
    <col min="1540" max="1540" width="11.42578125" style="460" bestFit="1" customWidth="1"/>
    <col min="1541" max="1541" width="17.85546875" style="460" bestFit="1" customWidth="1"/>
    <col min="1542" max="1542" width="9.28515625" style="460" bestFit="1" customWidth="1"/>
    <col min="1543" max="1543" width="9.28515625" style="460" customWidth="1"/>
    <col min="1544" max="1544" width="17.42578125" style="460" bestFit="1" customWidth="1"/>
    <col min="1545" max="1545" width="39.5703125" style="460" bestFit="1" customWidth="1"/>
    <col min="1546" max="1792" width="9.140625" style="460"/>
    <col min="1793" max="1793" width="0" style="460" hidden="1" customWidth="1"/>
    <col min="1794" max="1794" width="70.85546875" style="460" customWidth="1"/>
    <col min="1795" max="1795" width="12.42578125" style="460" bestFit="1" customWidth="1"/>
    <col min="1796" max="1796" width="11.42578125" style="460" bestFit="1" customWidth="1"/>
    <col min="1797" max="1797" width="17.85546875" style="460" bestFit="1" customWidth="1"/>
    <col min="1798" max="1798" width="9.28515625" style="460" bestFit="1" customWidth="1"/>
    <col min="1799" max="1799" width="9.28515625" style="460" customWidth="1"/>
    <col min="1800" max="1800" width="17.42578125" style="460" bestFit="1" customWidth="1"/>
    <col min="1801" max="1801" width="39.5703125" style="460" bestFit="1" customWidth="1"/>
    <col min="1802" max="2048" width="9.140625" style="460"/>
    <col min="2049" max="2049" width="0" style="460" hidden="1" customWidth="1"/>
    <col min="2050" max="2050" width="70.85546875" style="460" customWidth="1"/>
    <col min="2051" max="2051" width="12.42578125" style="460" bestFit="1" customWidth="1"/>
    <col min="2052" max="2052" width="11.42578125" style="460" bestFit="1" customWidth="1"/>
    <col min="2053" max="2053" width="17.85546875" style="460" bestFit="1" customWidth="1"/>
    <col min="2054" max="2054" width="9.28515625" style="460" bestFit="1" customWidth="1"/>
    <col min="2055" max="2055" width="9.28515625" style="460" customWidth="1"/>
    <col min="2056" max="2056" width="17.42578125" style="460" bestFit="1" customWidth="1"/>
    <col min="2057" max="2057" width="39.5703125" style="460" bestFit="1" customWidth="1"/>
    <col min="2058" max="2304" width="9.140625" style="460"/>
    <col min="2305" max="2305" width="0" style="460" hidden="1" customWidth="1"/>
    <col min="2306" max="2306" width="70.85546875" style="460" customWidth="1"/>
    <col min="2307" max="2307" width="12.42578125" style="460" bestFit="1" customWidth="1"/>
    <col min="2308" max="2308" width="11.42578125" style="460" bestFit="1" customWidth="1"/>
    <col min="2309" max="2309" width="17.85546875" style="460" bestFit="1" customWidth="1"/>
    <col min="2310" max="2310" width="9.28515625" style="460" bestFit="1" customWidth="1"/>
    <col min="2311" max="2311" width="9.28515625" style="460" customWidth="1"/>
    <col min="2312" max="2312" width="17.42578125" style="460" bestFit="1" customWidth="1"/>
    <col min="2313" max="2313" width="39.5703125" style="460" bestFit="1" customWidth="1"/>
    <col min="2314" max="2560" width="9.140625" style="460"/>
    <col min="2561" max="2561" width="0" style="460" hidden="1" customWidth="1"/>
    <col min="2562" max="2562" width="70.85546875" style="460" customWidth="1"/>
    <col min="2563" max="2563" width="12.42578125" style="460" bestFit="1" customWidth="1"/>
    <col min="2564" max="2564" width="11.42578125" style="460" bestFit="1" customWidth="1"/>
    <col min="2565" max="2565" width="17.85546875" style="460" bestFit="1" customWidth="1"/>
    <col min="2566" max="2566" width="9.28515625" style="460" bestFit="1" customWidth="1"/>
    <col min="2567" max="2567" width="9.28515625" style="460" customWidth="1"/>
    <col min="2568" max="2568" width="17.42578125" style="460" bestFit="1" customWidth="1"/>
    <col min="2569" max="2569" width="39.5703125" style="460" bestFit="1" customWidth="1"/>
    <col min="2570" max="2816" width="9.140625" style="460"/>
    <col min="2817" max="2817" width="0" style="460" hidden="1" customWidth="1"/>
    <col min="2818" max="2818" width="70.85546875" style="460" customWidth="1"/>
    <col min="2819" max="2819" width="12.42578125" style="460" bestFit="1" customWidth="1"/>
    <col min="2820" max="2820" width="11.42578125" style="460" bestFit="1" customWidth="1"/>
    <col min="2821" max="2821" width="17.85546875" style="460" bestFit="1" customWidth="1"/>
    <col min="2822" max="2822" width="9.28515625" style="460" bestFit="1" customWidth="1"/>
    <col min="2823" max="2823" width="9.28515625" style="460" customWidth="1"/>
    <col min="2824" max="2824" width="17.42578125" style="460" bestFit="1" customWidth="1"/>
    <col min="2825" max="2825" width="39.5703125" style="460" bestFit="1" customWidth="1"/>
    <col min="2826" max="3072" width="9.140625" style="460"/>
    <col min="3073" max="3073" width="0" style="460" hidden="1" customWidth="1"/>
    <col min="3074" max="3074" width="70.85546875" style="460" customWidth="1"/>
    <col min="3075" max="3075" width="12.42578125" style="460" bestFit="1" customWidth="1"/>
    <col min="3076" max="3076" width="11.42578125" style="460" bestFit="1" customWidth="1"/>
    <col min="3077" max="3077" width="17.85546875" style="460" bestFit="1" customWidth="1"/>
    <col min="3078" max="3078" width="9.28515625" style="460" bestFit="1" customWidth="1"/>
    <col min="3079" max="3079" width="9.28515625" style="460" customWidth="1"/>
    <col min="3080" max="3080" width="17.42578125" style="460" bestFit="1" customWidth="1"/>
    <col min="3081" max="3081" width="39.5703125" style="460" bestFit="1" customWidth="1"/>
    <col min="3082" max="3328" width="9.140625" style="460"/>
    <col min="3329" max="3329" width="0" style="460" hidden="1" customWidth="1"/>
    <col min="3330" max="3330" width="70.85546875" style="460" customWidth="1"/>
    <col min="3331" max="3331" width="12.42578125" style="460" bestFit="1" customWidth="1"/>
    <col min="3332" max="3332" width="11.42578125" style="460" bestFit="1" customWidth="1"/>
    <col min="3333" max="3333" width="17.85546875" style="460" bestFit="1" customWidth="1"/>
    <col min="3334" max="3334" width="9.28515625" style="460" bestFit="1" customWidth="1"/>
    <col min="3335" max="3335" width="9.28515625" style="460" customWidth="1"/>
    <col min="3336" max="3336" width="17.42578125" style="460" bestFit="1" customWidth="1"/>
    <col min="3337" max="3337" width="39.5703125" style="460" bestFit="1" customWidth="1"/>
    <col min="3338" max="3584" width="9.140625" style="460"/>
    <col min="3585" max="3585" width="0" style="460" hidden="1" customWidth="1"/>
    <col min="3586" max="3586" width="70.85546875" style="460" customWidth="1"/>
    <col min="3587" max="3587" width="12.42578125" style="460" bestFit="1" customWidth="1"/>
    <col min="3588" max="3588" width="11.42578125" style="460" bestFit="1" customWidth="1"/>
    <col min="3589" max="3589" width="17.85546875" style="460" bestFit="1" customWidth="1"/>
    <col min="3590" max="3590" width="9.28515625" style="460" bestFit="1" customWidth="1"/>
    <col min="3591" max="3591" width="9.28515625" style="460" customWidth="1"/>
    <col min="3592" max="3592" width="17.42578125" style="460" bestFit="1" customWidth="1"/>
    <col min="3593" max="3593" width="39.5703125" style="460" bestFit="1" customWidth="1"/>
    <col min="3594" max="3840" width="9.140625" style="460"/>
    <col min="3841" max="3841" width="0" style="460" hidden="1" customWidth="1"/>
    <col min="3842" max="3842" width="70.85546875" style="460" customWidth="1"/>
    <col min="3843" max="3843" width="12.42578125" style="460" bestFit="1" customWidth="1"/>
    <col min="3844" max="3844" width="11.42578125" style="460" bestFit="1" customWidth="1"/>
    <col min="3845" max="3845" width="17.85546875" style="460" bestFit="1" customWidth="1"/>
    <col min="3846" max="3846" width="9.28515625" style="460" bestFit="1" customWidth="1"/>
    <col min="3847" max="3847" width="9.28515625" style="460" customWidth="1"/>
    <col min="3848" max="3848" width="17.42578125" style="460" bestFit="1" customWidth="1"/>
    <col min="3849" max="3849" width="39.5703125" style="460" bestFit="1" customWidth="1"/>
    <col min="3850" max="4096" width="9.140625" style="460"/>
    <col min="4097" max="4097" width="0" style="460" hidden="1" customWidth="1"/>
    <col min="4098" max="4098" width="70.85546875" style="460" customWidth="1"/>
    <col min="4099" max="4099" width="12.42578125" style="460" bestFit="1" customWidth="1"/>
    <col min="4100" max="4100" width="11.42578125" style="460" bestFit="1" customWidth="1"/>
    <col min="4101" max="4101" width="17.85546875" style="460" bestFit="1" customWidth="1"/>
    <col min="4102" max="4102" width="9.28515625" style="460" bestFit="1" customWidth="1"/>
    <col min="4103" max="4103" width="9.28515625" style="460" customWidth="1"/>
    <col min="4104" max="4104" width="17.42578125" style="460" bestFit="1" customWidth="1"/>
    <col min="4105" max="4105" width="39.5703125" style="460" bestFit="1" customWidth="1"/>
    <col min="4106" max="4352" width="9.140625" style="460"/>
    <col min="4353" max="4353" width="0" style="460" hidden="1" customWidth="1"/>
    <col min="4354" max="4354" width="70.85546875" style="460" customWidth="1"/>
    <col min="4355" max="4355" width="12.42578125" style="460" bestFit="1" customWidth="1"/>
    <col min="4356" max="4356" width="11.42578125" style="460" bestFit="1" customWidth="1"/>
    <col min="4357" max="4357" width="17.85546875" style="460" bestFit="1" customWidth="1"/>
    <col min="4358" max="4358" width="9.28515625" style="460" bestFit="1" customWidth="1"/>
    <col min="4359" max="4359" width="9.28515625" style="460" customWidth="1"/>
    <col min="4360" max="4360" width="17.42578125" style="460" bestFit="1" customWidth="1"/>
    <col min="4361" max="4361" width="39.5703125" style="460" bestFit="1" customWidth="1"/>
    <col min="4362" max="4608" width="9.140625" style="460"/>
    <col min="4609" max="4609" width="0" style="460" hidden="1" customWidth="1"/>
    <col min="4610" max="4610" width="70.85546875" style="460" customWidth="1"/>
    <col min="4611" max="4611" width="12.42578125" style="460" bestFit="1" customWidth="1"/>
    <col min="4612" max="4612" width="11.42578125" style="460" bestFit="1" customWidth="1"/>
    <col min="4613" max="4613" width="17.85546875" style="460" bestFit="1" customWidth="1"/>
    <col min="4614" max="4614" width="9.28515625" style="460" bestFit="1" customWidth="1"/>
    <col min="4615" max="4615" width="9.28515625" style="460" customWidth="1"/>
    <col min="4616" max="4616" width="17.42578125" style="460" bestFit="1" customWidth="1"/>
    <col min="4617" max="4617" width="39.5703125" style="460" bestFit="1" customWidth="1"/>
    <col min="4618" max="4864" width="9.140625" style="460"/>
    <col min="4865" max="4865" width="0" style="460" hidden="1" customWidth="1"/>
    <col min="4866" max="4866" width="70.85546875" style="460" customWidth="1"/>
    <col min="4867" max="4867" width="12.42578125" style="460" bestFit="1" customWidth="1"/>
    <col min="4868" max="4868" width="11.42578125" style="460" bestFit="1" customWidth="1"/>
    <col min="4869" max="4869" width="17.85546875" style="460" bestFit="1" customWidth="1"/>
    <col min="4870" max="4870" width="9.28515625" style="460" bestFit="1" customWidth="1"/>
    <col min="4871" max="4871" width="9.28515625" style="460" customWidth="1"/>
    <col min="4872" max="4872" width="17.42578125" style="460" bestFit="1" customWidth="1"/>
    <col min="4873" max="4873" width="39.5703125" style="460" bestFit="1" customWidth="1"/>
    <col min="4874" max="5120" width="9.140625" style="460"/>
    <col min="5121" max="5121" width="0" style="460" hidden="1" customWidth="1"/>
    <col min="5122" max="5122" width="70.85546875" style="460" customWidth="1"/>
    <col min="5123" max="5123" width="12.42578125" style="460" bestFit="1" customWidth="1"/>
    <col min="5124" max="5124" width="11.42578125" style="460" bestFit="1" customWidth="1"/>
    <col min="5125" max="5125" width="17.85546875" style="460" bestFit="1" customWidth="1"/>
    <col min="5126" max="5126" width="9.28515625" style="460" bestFit="1" customWidth="1"/>
    <col min="5127" max="5127" width="9.28515625" style="460" customWidth="1"/>
    <col min="5128" max="5128" width="17.42578125" style="460" bestFit="1" customWidth="1"/>
    <col min="5129" max="5129" width="39.5703125" style="460" bestFit="1" customWidth="1"/>
    <col min="5130" max="5376" width="9.140625" style="460"/>
    <col min="5377" max="5377" width="0" style="460" hidden="1" customWidth="1"/>
    <col min="5378" max="5378" width="70.85546875" style="460" customWidth="1"/>
    <col min="5379" max="5379" width="12.42578125" style="460" bestFit="1" customWidth="1"/>
    <col min="5380" max="5380" width="11.42578125" style="460" bestFit="1" customWidth="1"/>
    <col min="5381" max="5381" width="17.85546875" style="460" bestFit="1" customWidth="1"/>
    <col min="5382" max="5382" width="9.28515625" style="460" bestFit="1" customWidth="1"/>
    <col min="5383" max="5383" width="9.28515625" style="460" customWidth="1"/>
    <col min="5384" max="5384" width="17.42578125" style="460" bestFit="1" customWidth="1"/>
    <col min="5385" max="5385" width="39.5703125" style="460" bestFit="1" customWidth="1"/>
    <col min="5386" max="5632" width="9.140625" style="460"/>
    <col min="5633" max="5633" width="0" style="460" hidden="1" customWidth="1"/>
    <col min="5634" max="5634" width="70.85546875" style="460" customWidth="1"/>
    <col min="5635" max="5635" width="12.42578125" style="460" bestFit="1" customWidth="1"/>
    <col min="5636" max="5636" width="11.42578125" style="460" bestFit="1" customWidth="1"/>
    <col min="5637" max="5637" width="17.85546875" style="460" bestFit="1" customWidth="1"/>
    <col min="5638" max="5638" width="9.28515625" style="460" bestFit="1" customWidth="1"/>
    <col min="5639" max="5639" width="9.28515625" style="460" customWidth="1"/>
    <col min="5640" max="5640" width="17.42578125" style="460" bestFit="1" customWidth="1"/>
    <col min="5641" max="5641" width="39.5703125" style="460" bestFit="1" customWidth="1"/>
    <col min="5642" max="5888" width="9.140625" style="460"/>
    <col min="5889" max="5889" width="0" style="460" hidden="1" customWidth="1"/>
    <col min="5890" max="5890" width="70.85546875" style="460" customWidth="1"/>
    <col min="5891" max="5891" width="12.42578125" style="460" bestFit="1" customWidth="1"/>
    <col min="5892" max="5892" width="11.42578125" style="460" bestFit="1" customWidth="1"/>
    <col min="5893" max="5893" width="17.85546875" style="460" bestFit="1" customWidth="1"/>
    <col min="5894" max="5894" width="9.28515625" style="460" bestFit="1" customWidth="1"/>
    <col min="5895" max="5895" width="9.28515625" style="460" customWidth="1"/>
    <col min="5896" max="5896" width="17.42578125" style="460" bestFit="1" customWidth="1"/>
    <col min="5897" max="5897" width="39.5703125" style="460" bestFit="1" customWidth="1"/>
    <col min="5898" max="6144" width="9.140625" style="460"/>
    <col min="6145" max="6145" width="0" style="460" hidden="1" customWidth="1"/>
    <col min="6146" max="6146" width="70.85546875" style="460" customWidth="1"/>
    <col min="6147" max="6147" width="12.42578125" style="460" bestFit="1" customWidth="1"/>
    <col min="6148" max="6148" width="11.42578125" style="460" bestFit="1" customWidth="1"/>
    <col min="6149" max="6149" width="17.85546875" style="460" bestFit="1" customWidth="1"/>
    <col min="6150" max="6150" width="9.28515625" style="460" bestFit="1" customWidth="1"/>
    <col min="6151" max="6151" width="9.28515625" style="460" customWidth="1"/>
    <col min="6152" max="6152" width="17.42578125" style="460" bestFit="1" customWidth="1"/>
    <col min="6153" max="6153" width="39.5703125" style="460" bestFit="1" customWidth="1"/>
    <col min="6154" max="6400" width="9.140625" style="460"/>
    <col min="6401" max="6401" width="0" style="460" hidden="1" customWidth="1"/>
    <col min="6402" max="6402" width="70.85546875" style="460" customWidth="1"/>
    <col min="6403" max="6403" width="12.42578125" style="460" bestFit="1" customWidth="1"/>
    <col min="6404" max="6404" width="11.42578125" style="460" bestFit="1" customWidth="1"/>
    <col min="6405" max="6405" width="17.85546875" style="460" bestFit="1" customWidth="1"/>
    <col min="6406" max="6406" width="9.28515625" style="460" bestFit="1" customWidth="1"/>
    <col min="6407" max="6407" width="9.28515625" style="460" customWidth="1"/>
    <col min="6408" max="6408" width="17.42578125" style="460" bestFit="1" customWidth="1"/>
    <col min="6409" max="6409" width="39.5703125" style="460" bestFit="1" customWidth="1"/>
    <col min="6410" max="6656" width="9.140625" style="460"/>
    <col min="6657" max="6657" width="0" style="460" hidden="1" customWidth="1"/>
    <col min="6658" max="6658" width="70.85546875" style="460" customWidth="1"/>
    <col min="6659" max="6659" width="12.42578125" style="460" bestFit="1" customWidth="1"/>
    <col min="6660" max="6660" width="11.42578125" style="460" bestFit="1" customWidth="1"/>
    <col min="6661" max="6661" width="17.85546875" style="460" bestFit="1" customWidth="1"/>
    <col min="6662" max="6662" width="9.28515625" style="460" bestFit="1" customWidth="1"/>
    <col min="6663" max="6663" width="9.28515625" style="460" customWidth="1"/>
    <col min="6664" max="6664" width="17.42578125" style="460" bestFit="1" customWidth="1"/>
    <col min="6665" max="6665" width="39.5703125" style="460" bestFit="1" customWidth="1"/>
    <col min="6666" max="6912" width="9.140625" style="460"/>
    <col min="6913" max="6913" width="0" style="460" hidden="1" customWidth="1"/>
    <col min="6914" max="6914" width="70.85546875" style="460" customWidth="1"/>
    <col min="6915" max="6915" width="12.42578125" style="460" bestFit="1" customWidth="1"/>
    <col min="6916" max="6916" width="11.42578125" style="460" bestFit="1" customWidth="1"/>
    <col min="6917" max="6917" width="17.85546875" style="460" bestFit="1" customWidth="1"/>
    <col min="6918" max="6918" width="9.28515625" style="460" bestFit="1" customWidth="1"/>
    <col min="6919" max="6919" width="9.28515625" style="460" customWidth="1"/>
    <col min="6920" max="6920" width="17.42578125" style="460" bestFit="1" customWidth="1"/>
    <col min="6921" max="6921" width="39.5703125" style="460" bestFit="1" customWidth="1"/>
    <col min="6922" max="7168" width="9.140625" style="460"/>
    <col min="7169" max="7169" width="0" style="460" hidden="1" customWidth="1"/>
    <col min="7170" max="7170" width="70.85546875" style="460" customWidth="1"/>
    <col min="7171" max="7171" width="12.42578125" style="460" bestFit="1" customWidth="1"/>
    <col min="7172" max="7172" width="11.42578125" style="460" bestFit="1" customWidth="1"/>
    <col min="7173" max="7173" width="17.85546875" style="460" bestFit="1" customWidth="1"/>
    <col min="7174" max="7174" width="9.28515625" style="460" bestFit="1" customWidth="1"/>
    <col min="7175" max="7175" width="9.28515625" style="460" customWidth="1"/>
    <col min="7176" max="7176" width="17.42578125" style="460" bestFit="1" customWidth="1"/>
    <col min="7177" max="7177" width="39.5703125" style="460" bestFit="1" customWidth="1"/>
    <col min="7178" max="7424" width="9.140625" style="460"/>
    <col min="7425" max="7425" width="0" style="460" hidden="1" customWidth="1"/>
    <col min="7426" max="7426" width="70.85546875" style="460" customWidth="1"/>
    <col min="7427" max="7427" width="12.42578125" style="460" bestFit="1" customWidth="1"/>
    <col min="7428" max="7428" width="11.42578125" style="460" bestFit="1" customWidth="1"/>
    <col min="7429" max="7429" width="17.85546875" style="460" bestFit="1" customWidth="1"/>
    <col min="7430" max="7430" width="9.28515625" style="460" bestFit="1" customWidth="1"/>
    <col min="7431" max="7431" width="9.28515625" style="460" customWidth="1"/>
    <col min="7432" max="7432" width="17.42578125" style="460" bestFit="1" customWidth="1"/>
    <col min="7433" max="7433" width="39.5703125" style="460" bestFit="1" customWidth="1"/>
    <col min="7434" max="7680" width="9.140625" style="460"/>
    <col min="7681" max="7681" width="0" style="460" hidden="1" customWidth="1"/>
    <col min="7682" max="7682" width="70.85546875" style="460" customWidth="1"/>
    <col min="7683" max="7683" width="12.42578125" style="460" bestFit="1" customWidth="1"/>
    <col min="7684" max="7684" width="11.42578125" style="460" bestFit="1" customWidth="1"/>
    <col min="7685" max="7685" width="17.85546875" style="460" bestFit="1" customWidth="1"/>
    <col min="7686" max="7686" width="9.28515625" style="460" bestFit="1" customWidth="1"/>
    <col min="7687" max="7687" width="9.28515625" style="460" customWidth="1"/>
    <col min="7688" max="7688" width="17.42578125" style="460" bestFit="1" customWidth="1"/>
    <col min="7689" max="7689" width="39.5703125" style="460" bestFit="1" customWidth="1"/>
    <col min="7690" max="7936" width="9.140625" style="460"/>
    <col min="7937" max="7937" width="0" style="460" hidden="1" customWidth="1"/>
    <col min="7938" max="7938" width="70.85546875" style="460" customWidth="1"/>
    <col min="7939" max="7939" width="12.42578125" style="460" bestFit="1" customWidth="1"/>
    <col min="7940" max="7940" width="11.42578125" style="460" bestFit="1" customWidth="1"/>
    <col min="7941" max="7941" width="17.85546875" style="460" bestFit="1" customWidth="1"/>
    <col min="7942" max="7942" width="9.28515625" style="460" bestFit="1" customWidth="1"/>
    <col min="7943" max="7943" width="9.28515625" style="460" customWidth="1"/>
    <col min="7944" max="7944" width="17.42578125" style="460" bestFit="1" customWidth="1"/>
    <col min="7945" max="7945" width="39.5703125" style="460" bestFit="1" customWidth="1"/>
    <col min="7946" max="8192" width="9.140625" style="460"/>
    <col min="8193" max="8193" width="0" style="460" hidden="1" customWidth="1"/>
    <col min="8194" max="8194" width="70.85546875" style="460" customWidth="1"/>
    <col min="8195" max="8195" width="12.42578125" style="460" bestFit="1" customWidth="1"/>
    <col min="8196" max="8196" width="11.42578125" style="460" bestFit="1" customWidth="1"/>
    <col min="8197" max="8197" width="17.85546875" style="460" bestFit="1" customWidth="1"/>
    <col min="8198" max="8198" width="9.28515625" style="460" bestFit="1" customWidth="1"/>
    <col min="8199" max="8199" width="9.28515625" style="460" customWidth="1"/>
    <col min="8200" max="8200" width="17.42578125" style="460" bestFit="1" customWidth="1"/>
    <col min="8201" max="8201" width="39.5703125" style="460" bestFit="1" customWidth="1"/>
    <col min="8202" max="8448" width="9.140625" style="460"/>
    <col min="8449" max="8449" width="0" style="460" hidden="1" customWidth="1"/>
    <col min="8450" max="8450" width="70.85546875" style="460" customWidth="1"/>
    <col min="8451" max="8451" width="12.42578125" style="460" bestFit="1" customWidth="1"/>
    <col min="8452" max="8452" width="11.42578125" style="460" bestFit="1" customWidth="1"/>
    <col min="8453" max="8453" width="17.85546875" style="460" bestFit="1" customWidth="1"/>
    <col min="8454" max="8454" width="9.28515625" style="460" bestFit="1" customWidth="1"/>
    <col min="8455" max="8455" width="9.28515625" style="460" customWidth="1"/>
    <col min="8456" max="8456" width="17.42578125" style="460" bestFit="1" customWidth="1"/>
    <col min="8457" max="8457" width="39.5703125" style="460" bestFit="1" customWidth="1"/>
    <col min="8458" max="8704" width="9.140625" style="460"/>
    <col min="8705" max="8705" width="0" style="460" hidden="1" customWidth="1"/>
    <col min="8706" max="8706" width="70.85546875" style="460" customWidth="1"/>
    <col min="8707" max="8707" width="12.42578125" style="460" bestFit="1" customWidth="1"/>
    <col min="8708" max="8708" width="11.42578125" style="460" bestFit="1" customWidth="1"/>
    <col min="8709" max="8709" width="17.85546875" style="460" bestFit="1" customWidth="1"/>
    <col min="8710" max="8710" width="9.28515625" style="460" bestFit="1" customWidth="1"/>
    <col min="8711" max="8711" width="9.28515625" style="460" customWidth="1"/>
    <col min="8712" max="8712" width="17.42578125" style="460" bestFit="1" customWidth="1"/>
    <col min="8713" max="8713" width="39.5703125" style="460" bestFit="1" customWidth="1"/>
    <col min="8714" max="8960" width="9.140625" style="460"/>
    <col min="8961" max="8961" width="0" style="460" hidden="1" customWidth="1"/>
    <col min="8962" max="8962" width="70.85546875" style="460" customWidth="1"/>
    <col min="8963" max="8963" width="12.42578125" style="460" bestFit="1" customWidth="1"/>
    <col min="8964" max="8964" width="11.42578125" style="460" bestFit="1" customWidth="1"/>
    <col min="8965" max="8965" width="17.85546875" style="460" bestFit="1" customWidth="1"/>
    <col min="8966" max="8966" width="9.28515625" style="460" bestFit="1" customWidth="1"/>
    <col min="8967" max="8967" width="9.28515625" style="460" customWidth="1"/>
    <col min="8968" max="8968" width="17.42578125" style="460" bestFit="1" customWidth="1"/>
    <col min="8969" max="8969" width="39.5703125" style="460" bestFit="1" customWidth="1"/>
    <col min="8970" max="9216" width="9.140625" style="460"/>
    <col min="9217" max="9217" width="0" style="460" hidden="1" customWidth="1"/>
    <col min="9218" max="9218" width="70.85546875" style="460" customWidth="1"/>
    <col min="9219" max="9219" width="12.42578125" style="460" bestFit="1" customWidth="1"/>
    <col min="9220" max="9220" width="11.42578125" style="460" bestFit="1" customWidth="1"/>
    <col min="9221" max="9221" width="17.85546875" style="460" bestFit="1" customWidth="1"/>
    <col min="9222" max="9222" width="9.28515625" style="460" bestFit="1" customWidth="1"/>
    <col min="9223" max="9223" width="9.28515625" style="460" customWidth="1"/>
    <col min="9224" max="9224" width="17.42578125" style="460" bestFit="1" customWidth="1"/>
    <col min="9225" max="9225" width="39.5703125" style="460" bestFit="1" customWidth="1"/>
    <col min="9226" max="9472" width="9.140625" style="460"/>
    <col min="9473" max="9473" width="0" style="460" hidden="1" customWidth="1"/>
    <col min="9474" max="9474" width="70.85546875" style="460" customWidth="1"/>
    <col min="9475" max="9475" width="12.42578125" style="460" bestFit="1" customWidth="1"/>
    <col min="9476" max="9476" width="11.42578125" style="460" bestFit="1" customWidth="1"/>
    <col min="9477" max="9477" width="17.85546875" style="460" bestFit="1" customWidth="1"/>
    <col min="9478" max="9478" width="9.28515625" style="460" bestFit="1" customWidth="1"/>
    <col min="9479" max="9479" width="9.28515625" style="460" customWidth="1"/>
    <col min="9480" max="9480" width="17.42578125" style="460" bestFit="1" customWidth="1"/>
    <col min="9481" max="9481" width="39.5703125" style="460" bestFit="1" customWidth="1"/>
    <col min="9482" max="9728" width="9.140625" style="460"/>
    <col min="9729" max="9729" width="0" style="460" hidden="1" customWidth="1"/>
    <col min="9730" max="9730" width="70.85546875" style="460" customWidth="1"/>
    <col min="9731" max="9731" width="12.42578125" style="460" bestFit="1" customWidth="1"/>
    <col min="9732" max="9732" width="11.42578125" style="460" bestFit="1" customWidth="1"/>
    <col min="9733" max="9733" width="17.85546875" style="460" bestFit="1" customWidth="1"/>
    <col min="9734" max="9734" width="9.28515625" style="460" bestFit="1" customWidth="1"/>
    <col min="9735" max="9735" width="9.28515625" style="460" customWidth="1"/>
    <col min="9736" max="9736" width="17.42578125" style="460" bestFit="1" customWidth="1"/>
    <col min="9737" max="9737" width="39.5703125" style="460" bestFit="1" customWidth="1"/>
    <col min="9738" max="9984" width="9.140625" style="460"/>
    <col min="9985" max="9985" width="0" style="460" hidden="1" customWidth="1"/>
    <col min="9986" max="9986" width="70.85546875" style="460" customWidth="1"/>
    <col min="9987" max="9987" width="12.42578125" style="460" bestFit="1" customWidth="1"/>
    <col min="9988" max="9988" width="11.42578125" style="460" bestFit="1" customWidth="1"/>
    <col min="9989" max="9989" width="17.85546875" style="460" bestFit="1" customWidth="1"/>
    <col min="9990" max="9990" width="9.28515625" style="460" bestFit="1" customWidth="1"/>
    <col min="9991" max="9991" width="9.28515625" style="460" customWidth="1"/>
    <col min="9992" max="9992" width="17.42578125" style="460" bestFit="1" customWidth="1"/>
    <col min="9993" max="9993" width="39.5703125" style="460" bestFit="1" customWidth="1"/>
    <col min="9994" max="10240" width="9.140625" style="460"/>
    <col min="10241" max="10241" width="0" style="460" hidden="1" customWidth="1"/>
    <col min="10242" max="10242" width="70.85546875" style="460" customWidth="1"/>
    <col min="10243" max="10243" width="12.42578125" style="460" bestFit="1" customWidth="1"/>
    <col min="10244" max="10244" width="11.42578125" style="460" bestFit="1" customWidth="1"/>
    <col min="10245" max="10245" width="17.85546875" style="460" bestFit="1" customWidth="1"/>
    <col min="10246" max="10246" width="9.28515625" style="460" bestFit="1" customWidth="1"/>
    <col min="10247" max="10247" width="9.28515625" style="460" customWidth="1"/>
    <col min="10248" max="10248" width="17.42578125" style="460" bestFit="1" customWidth="1"/>
    <col min="10249" max="10249" width="39.5703125" style="460" bestFit="1" customWidth="1"/>
    <col min="10250" max="10496" width="9.140625" style="460"/>
    <col min="10497" max="10497" width="0" style="460" hidden="1" customWidth="1"/>
    <col min="10498" max="10498" width="70.85546875" style="460" customWidth="1"/>
    <col min="10499" max="10499" width="12.42578125" style="460" bestFit="1" customWidth="1"/>
    <col min="10500" max="10500" width="11.42578125" style="460" bestFit="1" customWidth="1"/>
    <col min="10501" max="10501" width="17.85546875" style="460" bestFit="1" customWidth="1"/>
    <col min="10502" max="10502" width="9.28515625" style="460" bestFit="1" customWidth="1"/>
    <col min="10503" max="10503" width="9.28515625" style="460" customWidth="1"/>
    <col min="10504" max="10504" width="17.42578125" style="460" bestFit="1" customWidth="1"/>
    <col min="10505" max="10505" width="39.5703125" style="460" bestFit="1" customWidth="1"/>
    <col min="10506" max="10752" width="9.140625" style="460"/>
    <col min="10753" max="10753" width="0" style="460" hidden="1" customWidth="1"/>
    <col min="10754" max="10754" width="70.85546875" style="460" customWidth="1"/>
    <col min="10755" max="10755" width="12.42578125" style="460" bestFit="1" customWidth="1"/>
    <col min="10756" max="10756" width="11.42578125" style="460" bestFit="1" customWidth="1"/>
    <col min="10757" max="10757" width="17.85546875" style="460" bestFit="1" customWidth="1"/>
    <col min="10758" max="10758" width="9.28515625" style="460" bestFit="1" customWidth="1"/>
    <col min="10759" max="10759" width="9.28515625" style="460" customWidth="1"/>
    <col min="10760" max="10760" width="17.42578125" style="460" bestFit="1" customWidth="1"/>
    <col min="10761" max="10761" width="39.5703125" style="460" bestFit="1" customWidth="1"/>
    <col min="10762" max="11008" width="9.140625" style="460"/>
    <col min="11009" max="11009" width="0" style="460" hidden="1" customWidth="1"/>
    <col min="11010" max="11010" width="70.85546875" style="460" customWidth="1"/>
    <col min="11011" max="11011" width="12.42578125" style="460" bestFit="1" customWidth="1"/>
    <col min="11012" max="11012" width="11.42578125" style="460" bestFit="1" customWidth="1"/>
    <col min="11013" max="11013" width="17.85546875" style="460" bestFit="1" customWidth="1"/>
    <col min="11014" max="11014" width="9.28515625" style="460" bestFit="1" customWidth="1"/>
    <col min="11015" max="11015" width="9.28515625" style="460" customWidth="1"/>
    <col min="11016" max="11016" width="17.42578125" style="460" bestFit="1" customWidth="1"/>
    <col min="11017" max="11017" width="39.5703125" style="460" bestFit="1" customWidth="1"/>
    <col min="11018" max="11264" width="9.140625" style="460"/>
    <col min="11265" max="11265" width="0" style="460" hidden="1" customWidth="1"/>
    <col min="11266" max="11266" width="70.85546875" style="460" customWidth="1"/>
    <col min="11267" max="11267" width="12.42578125" style="460" bestFit="1" customWidth="1"/>
    <col min="11268" max="11268" width="11.42578125" style="460" bestFit="1" customWidth="1"/>
    <col min="11269" max="11269" width="17.85546875" style="460" bestFit="1" customWidth="1"/>
    <col min="11270" max="11270" width="9.28515625" style="460" bestFit="1" customWidth="1"/>
    <col min="11271" max="11271" width="9.28515625" style="460" customWidth="1"/>
    <col min="11272" max="11272" width="17.42578125" style="460" bestFit="1" customWidth="1"/>
    <col min="11273" max="11273" width="39.5703125" style="460" bestFit="1" customWidth="1"/>
    <col min="11274" max="11520" width="9.140625" style="460"/>
    <col min="11521" max="11521" width="0" style="460" hidden="1" customWidth="1"/>
    <col min="11522" max="11522" width="70.85546875" style="460" customWidth="1"/>
    <col min="11523" max="11523" width="12.42578125" style="460" bestFit="1" customWidth="1"/>
    <col min="11524" max="11524" width="11.42578125" style="460" bestFit="1" customWidth="1"/>
    <col min="11525" max="11525" width="17.85546875" style="460" bestFit="1" customWidth="1"/>
    <col min="11526" max="11526" width="9.28515625" style="460" bestFit="1" customWidth="1"/>
    <col min="11527" max="11527" width="9.28515625" style="460" customWidth="1"/>
    <col min="11528" max="11528" width="17.42578125" style="460" bestFit="1" customWidth="1"/>
    <col min="11529" max="11529" width="39.5703125" style="460" bestFit="1" customWidth="1"/>
    <col min="11530" max="11776" width="9.140625" style="460"/>
    <col min="11777" max="11777" width="0" style="460" hidden="1" customWidth="1"/>
    <col min="11778" max="11778" width="70.85546875" style="460" customWidth="1"/>
    <col min="11779" max="11779" width="12.42578125" style="460" bestFit="1" customWidth="1"/>
    <col min="11780" max="11780" width="11.42578125" style="460" bestFit="1" customWidth="1"/>
    <col min="11781" max="11781" width="17.85546875" style="460" bestFit="1" customWidth="1"/>
    <col min="11782" max="11782" width="9.28515625" style="460" bestFit="1" customWidth="1"/>
    <col min="11783" max="11783" width="9.28515625" style="460" customWidth="1"/>
    <col min="11784" max="11784" width="17.42578125" style="460" bestFit="1" customWidth="1"/>
    <col min="11785" max="11785" width="39.5703125" style="460" bestFit="1" customWidth="1"/>
    <col min="11786" max="12032" width="9.140625" style="460"/>
    <col min="12033" max="12033" width="0" style="460" hidden="1" customWidth="1"/>
    <col min="12034" max="12034" width="70.85546875" style="460" customWidth="1"/>
    <col min="12035" max="12035" width="12.42578125" style="460" bestFit="1" customWidth="1"/>
    <col min="12036" max="12036" width="11.42578125" style="460" bestFit="1" customWidth="1"/>
    <col min="12037" max="12037" width="17.85546875" style="460" bestFit="1" customWidth="1"/>
    <col min="12038" max="12038" width="9.28515625" style="460" bestFit="1" customWidth="1"/>
    <col min="12039" max="12039" width="9.28515625" style="460" customWidth="1"/>
    <col min="12040" max="12040" width="17.42578125" style="460" bestFit="1" customWidth="1"/>
    <col min="12041" max="12041" width="39.5703125" style="460" bestFit="1" customWidth="1"/>
    <col min="12042" max="12288" width="9.140625" style="460"/>
    <col min="12289" max="12289" width="0" style="460" hidden="1" customWidth="1"/>
    <col min="12290" max="12290" width="70.85546875" style="460" customWidth="1"/>
    <col min="12291" max="12291" width="12.42578125" style="460" bestFit="1" customWidth="1"/>
    <col min="12292" max="12292" width="11.42578125" style="460" bestFit="1" customWidth="1"/>
    <col min="12293" max="12293" width="17.85546875" style="460" bestFit="1" customWidth="1"/>
    <col min="12294" max="12294" width="9.28515625" style="460" bestFit="1" customWidth="1"/>
    <col min="12295" max="12295" width="9.28515625" style="460" customWidth="1"/>
    <col min="12296" max="12296" width="17.42578125" style="460" bestFit="1" customWidth="1"/>
    <col min="12297" max="12297" width="39.5703125" style="460" bestFit="1" customWidth="1"/>
    <col min="12298" max="12544" width="9.140625" style="460"/>
    <col min="12545" max="12545" width="0" style="460" hidden="1" customWidth="1"/>
    <col min="12546" max="12546" width="70.85546875" style="460" customWidth="1"/>
    <col min="12547" max="12547" width="12.42578125" style="460" bestFit="1" customWidth="1"/>
    <col min="12548" max="12548" width="11.42578125" style="460" bestFit="1" customWidth="1"/>
    <col min="12549" max="12549" width="17.85546875" style="460" bestFit="1" customWidth="1"/>
    <col min="12550" max="12550" width="9.28515625" style="460" bestFit="1" customWidth="1"/>
    <col min="12551" max="12551" width="9.28515625" style="460" customWidth="1"/>
    <col min="12552" max="12552" width="17.42578125" style="460" bestFit="1" customWidth="1"/>
    <col min="12553" max="12553" width="39.5703125" style="460" bestFit="1" customWidth="1"/>
    <col min="12554" max="12800" width="9.140625" style="460"/>
    <col min="12801" max="12801" width="0" style="460" hidden="1" customWidth="1"/>
    <col min="12802" max="12802" width="70.85546875" style="460" customWidth="1"/>
    <col min="12803" max="12803" width="12.42578125" style="460" bestFit="1" customWidth="1"/>
    <col min="12804" max="12804" width="11.42578125" style="460" bestFit="1" customWidth="1"/>
    <col min="12805" max="12805" width="17.85546875" style="460" bestFit="1" customWidth="1"/>
    <col min="12806" max="12806" width="9.28515625" style="460" bestFit="1" customWidth="1"/>
    <col min="12807" max="12807" width="9.28515625" style="460" customWidth="1"/>
    <col min="12808" max="12808" width="17.42578125" style="460" bestFit="1" customWidth="1"/>
    <col min="12809" max="12809" width="39.5703125" style="460" bestFit="1" customWidth="1"/>
    <col min="12810" max="13056" width="9.140625" style="460"/>
    <col min="13057" max="13057" width="0" style="460" hidden="1" customWidth="1"/>
    <col min="13058" max="13058" width="70.85546875" style="460" customWidth="1"/>
    <col min="13059" max="13059" width="12.42578125" style="460" bestFit="1" customWidth="1"/>
    <col min="13060" max="13060" width="11.42578125" style="460" bestFit="1" customWidth="1"/>
    <col min="13061" max="13061" width="17.85546875" style="460" bestFit="1" customWidth="1"/>
    <col min="13062" max="13062" width="9.28515625" style="460" bestFit="1" customWidth="1"/>
    <col min="13063" max="13063" width="9.28515625" style="460" customWidth="1"/>
    <col min="13064" max="13064" width="17.42578125" style="460" bestFit="1" customWidth="1"/>
    <col min="13065" max="13065" width="39.5703125" style="460" bestFit="1" customWidth="1"/>
    <col min="13066" max="13312" width="9.140625" style="460"/>
    <col min="13313" max="13313" width="0" style="460" hidden="1" customWidth="1"/>
    <col min="13314" max="13314" width="70.85546875" style="460" customWidth="1"/>
    <col min="13315" max="13315" width="12.42578125" style="460" bestFit="1" customWidth="1"/>
    <col min="13316" max="13316" width="11.42578125" style="460" bestFit="1" customWidth="1"/>
    <col min="13317" max="13317" width="17.85546875" style="460" bestFit="1" customWidth="1"/>
    <col min="13318" max="13318" width="9.28515625" style="460" bestFit="1" customWidth="1"/>
    <col min="13319" max="13319" width="9.28515625" style="460" customWidth="1"/>
    <col min="13320" max="13320" width="17.42578125" style="460" bestFit="1" customWidth="1"/>
    <col min="13321" max="13321" width="39.5703125" style="460" bestFit="1" customWidth="1"/>
    <col min="13322" max="13568" width="9.140625" style="460"/>
    <col min="13569" max="13569" width="0" style="460" hidden="1" customWidth="1"/>
    <col min="13570" max="13570" width="70.85546875" style="460" customWidth="1"/>
    <col min="13571" max="13571" width="12.42578125" style="460" bestFit="1" customWidth="1"/>
    <col min="13572" max="13572" width="11.42578125" style="460" bestFit="1" customWidth="1"/>
    <col min="13573" max="13573" width="17.85546875" style="460" bestFit="1" customWidth="1"/>
    <col min="13574" max="13574" width="9.28515625" style="460" bestFit="1" customWidth="1"/>
    <col min="13575" max="13575" width="9.28515625" style="460" customWidth="1"/>
    <col min="13576" max="13576" width="17.42578125" style="460" bestFit="1" customWidth="1"/>
    <col min="13577" max="13577" width="39.5703125" style="460" bestFit="1" customWidth="1"/>
    <col min="13578" max="13824" width="9.140625" style="460"/>
    <col min="13825" max="13825" width="0" style="460" hidden="1" customWidth="1"/>
    <col min="13826" max="13826" width="70.85546875" style="460" customWidth="1"/>
    <col min="13827" max="13827" width="12.42578125" style="460" bestFit="1" customWidth="1"/>
    <col min="13828" max="13828" width="11.42578125" style="460" bestFit="1" customWidth="1"/>
    <col min="13829" max="13829" width="17.85546875" style="460" bestFit="1" customWidth="1"/>
    <col min="13830" max="13830" width="9.28515625" style="460" bestFit="1" customWidth="1"/>
    <col min="13831" max="13831" width="9.28515625" style="460" customWidth="1"/>
    <col min="13832" max="13832" width="17.42578125" style="460" bestFit="1" customWidth="1"/>
    <col min="13833" max="13833" width="39.5703125" style="460" bestFit="1" customWidth="1"/>
    <col min="13834" max="14080" width="9.140625" style="460"/>
    <col min="14081" max="14081" width="0" style="460" hidden="1" customWidth="1"/>
    <col min="14082" max="14082" width="70.85546875" style="460" customWidth="1"/>
    <col min="14083" max="14083" width="12.42578125" style="460" bestFit="1" customWidth="1"/>
    <col min="14084" max="14084" width="11.42578125" style="460" bestFit="1" customWidth="1"/>
    <col min="14085" max="14085" width="17.85546875" style="460" bestFit="1" customWidth="1"/>
    <col min="14086" max="14086" width="9.28515625" style="460" bestFit="1" customWidth="1"/>
    <col min="14087" max="14087" width="9.28515625" style="460" customWidth="1"/>
    <col min="14088" max="14088" width="17.42578125" style="460" bestFit="1" customWidth="1"/>
    <col min="14089" max="14089" width="39.5703125" style="460" bestFit="1" customWidth="1"/>
    <col min="14090" max="14336" width="9.140625" style="460"/>
    <col min="14337" max="14337" width="0" style="460" hidden="1" customWidth="1"/>
    <col min="14338" max="14338" width="70.85546875" style="460" customWidth="1"/>
    <col min="14339" max="14339" width="12.42578125" style="460" bestFit="1" customWidth="1"/>
    <col min="14340" max="14340" width="11.42578125" style="460" bestFit="1" customWidth="1"/>
    <col min="14341" max="14341" width="17.85546875" style="460" bestFit="1" customWidth="1"/>
    <col min="14342" max="14342" width="9.28515625" style="460" bestFit="1" customWidth="1"/>
    <col min="14343" max="14343" width="9.28515625" style="460" customWidth="1"/>
    <col min="14344" max="14344" width="17.42578125" style="460" bestFit="1" customWidth="1"/>
    <col min="14345" max="14345" width="39.5703125" style="460" bestFit="1" customWidth="1"/>
    <col min="14346" max="14592" width="9.140625" style="460"/>
    <col min="14593" max="14593" width="0" style="460" hidden="1" customWidth="1"/>
    <col min="14594" max="14594" width="70.85546875" style="460" customWidth="1"/>
    <col min="14595" max="14595" width="12.42578125" style="460" bestFit="1" customWidth="1"/>
    <col min="14596" max="14596" width="11.42578125" style="460" bestFit="1" customWidth="1"/>
    <col min="14597" max="14597" width="17.85546875" style="460" bestFit="1" customWidth="1"/>
    <col min="14598" max="14598" width="9.28515625" style="460" bestFit="1" customWidth="1"/>
    <col min="14599" max="14599" width="9.28515625" style="460" customWidth="1"/>
    <col min="14600" max="14600" width="17.42578125" style="460" bestFit="1" customWidth="1"/>
    <col min="14601" max="14601" width="39.5703125" style="460" bestFit="1" customWidth="1"/>
    <col min="14602" max="14848" width="9.140625" style="460"/>
    <col min="14849" max="14849" width="0" style="460" hidden="1" customWidth="1"/>
    <col min="14850" max="14850" width="70.85546875" style="460" customWidth="1"/>
    <col min="14851" max="14851" width="12.42578125" style="460" bestFit="1" customWidth="1"/>
    <col min="14852" max="14852" width="11.42578125" style="460" bestFit="1" customWidth="1"/>
    <col min="14853" max="14853" width="17.85546875" style="460" bestFit="1" customWidth="1"/>
    <col min="14854" max="14854" width="9.28515625" style="460" bestFit="1" customWidth="1"/>
    <col min="14855" max="14855" width="9.28515625" style="460" customWidth="1"/>
    <col min="14856" max="14856" width="17.42578125" style="460" bestFit="1" customWidth="1"/>
    <col min="14857" max="14857" width="39.5703125" style="460" bestFit="1" customWidth="1"/>
    <col min="14858" max="15104" width="9.140625" style="460"/>
    <col min="15105" max="15105" width="0" style="460" hidden="1" customWidth="1"/>
    <col min="15106" max="15106" width="70.85546875" style="460" customWidth="1"/>
    <col min="15107" max="15107" width="12.42578125" style="460" bestFit="1" customWidth="1"/>
    <col min="15108" max="15108" width="11.42578125" style="460" bestFit="1" customWidth="1"/>
    <col min="15109" max="15109" width="17.85546875" style="460" bestFit="1" customWidth="1"/>
    <col min="15110" max="15110" width="9.28515625" style="460" bestFit="1" customWidth="1"/>
    <col min="15111" max="15111" width="9.28515625" style="460" customWidth="1"/>
    <col min="15112" max="15112" width="17.42578125" style="460" bestFit="1" customWidth="1"/>
    <col min="15113" max="15113" width="39.5703125" style="460" bestFit="1" customWidth="1"/>
    <col min="15114" max="15360" width="9.140625" style="460"/>
    <col min="15361" max="15361" width="0" style="460" hidden="1" customWidth="1"/>
    <col min="15362" max="15362" width="70.85546875" style="460" customWidth="1"/>
    <col min="15363" max="15363" width="12.42578125" style="460" bestFit="1" customWidth="1"/>
    <col min="15364" max="15364" width="11.42578125" style="460" bestFit="1" customWidth="1"/>
    <col min="15365" max="15365" width="17.85546875" style="460" bestFit="1" customWidth="1"/>
    <col min="15366" max="15366" width="9.28515625" style="460" bestFit="1" customWidth="1"/>
    <col min="15367" max="15367" width="9.28515625" style="460" customWidth="1"/>
    <col min="15368" max="15368" width="17.42578125" style="460" bestFit="1" customWidth="1"/>
    <col min="15369" max="15369" width="39.5703125" style="460" bestFit="1" customWidth="1"/>
    <col min="15370" max="15616" width="9.140625" style="460"/>
    <col min="15617" max="15617" width="0" style="460" hidden="1" customWidth="1"/>
    <col min="15618" max="15618" width="70.85546875" style="460" customWidth="1"/>
    <col min="15619" max="15619" width="12.42578125" style="460" bestFit="1" customWidth="1"/>
    <col min="15620" max="15620" width="11.42578125" style="460" bestFit="1" customWidth="1"/>
    <col min="15621" max="15621" width="17.85546875" style="460" bestFit="1" customWidth="1"/>
    <col min="15622" max="15622" width="9.28515625" style="460" bestFit="1" customWidth="1"/>
    <col min="15623" max="15623" width="9.28515625" style="460" customWidth="1"/>
    <col min="15624" max="15624" width="17.42578125" style="460" bestFit="1" customWidth="1"/>
    <col min="15625" max="15625" width="39.5703125" style="460" bestFit="1" customWidth="1"/>
    <col min="15626" max="15872" width="9.140625" style="460"/>
    <col min="15873" max="15873" width="0" style="460" hidden="1" customWidth="1"/>
    <col min="15874" max="15874" width="70.85546875" style="460" customWidth="1"/>
    <col min="15875" max="15875" width="12.42578125" style="460" bestFit="1" customWidth="1"/>
    <col min="15876" max="15876" width="11.42578125" style="460" bestFit="1" customWidth="1"/>
    <col min="15877" max="15877" width="17.85546875" style="460" bestFit="1" customWidth="1"/>
    <col min="15878" max="15878" width="9.28515625" style="460" bestFit="1" customWidth="1"/>
    <col min="15879" max="15879" width="9.28515625" style="460" customWidth="1"/>
    <col min="15880" max="15880" width="17.42578125" style="460" bestFit="1" customWidth="1"/>
    <col min="15881" max="15881" width="39.5703125" style="460" bestFit="1" customWidth="1"/>
    <col min="15882" max="16128" width="9.140625" style="460"/>
    <col min="16129" max="16129" width="0" style="460" hidden="1" customWidth="1"/>
    <col min="16130" max="16130" width="70.85546875" style="460" customWidth="1"/>
    <col min="16131" max="16131" width="12.42578125" style="460" bestFit="1" customWidth="1"/>
    <col min="16132" max="16132" width="11.42578125" style="460" bestFit="1" customWidth="1"/>
    <col min="16133" max="16133" width="17.85546875" style="460" bestFit="1" customWidth="1"/>
    <col min="16134" max="16134" width="9.28515625" style="460" bestFit="1" customWidth="1"/>
    <col min="16135" max="16135" width="9.28515625" style="460" customWidth="1"/>
    <col min="16136" max="16136" width="17.42578125" style="460" bestFit="1" customWidth="1"/>
    <col min="16137" max="16137" width="39.5703125" style="460" bestFit="1" customWidth="1"/>
    <col min="16138" max="16384" width="9.140625" style="460"/>
  </cols>
  <sheetData>
    <row r="1" spans="2:26" customFormat="1" x14ac:dyDescent="0.25">
      <c r="B1" s="131" t="s">
        <v>2</v>
      </c>
      <c r="C1" s="132"/>
      <c r="D1" s="154"/>
      <c r="E1" s="134"/>
      <c r="F1" s="135"/>
      <c r="G1" s="135"/>
      <c r="H1" s="136"/>
      <c r="I1" s="137"/>
      <c r="J1" s="460"/>
      <c r="K1" s="460"/>
      <c r="L1" s="460"/>
      <c r="M1" s="460"/>
      <c r="N1" s="460"/>
      <c r="O1" s="460"/>
      <c r="P1" s="460"/>
      <c r="Q1" s="460"/>
      <c r="R1" s="460"/>
      <c r="S1" s="460"/>
      <c r="T1" s="460"/>
      <c r="U1" s="460"/>
      <c r="V1" s="460"/>
      <c r="W1" s="460"/>
      <c r="X1" s="460"/>
      <c r="Y1" s="460"/>
      <c r="Z1" s="460"/>
    </row>
    <row r="2" spans="2:26" customFormat="1" x14ac:dyDescent="0.25">
      <c r="B2" s="139" t="s">
        <v>699</v>
      </c>
      <c r="C2" s="285"/>
      <c r="D2" s="461"/>
      <c r="E2" s="285"/>
      <c r="F2" s="462"/>
      <c r="G2" s="462"/>
      <c r="H2" s="155"/>
      <c r="I2" s="137"/>
      <c r="J2" s="460"/>
      <c r="K2" s="460"/>
      <c r="L2" s="460"/>
      <c r="M2" s="460"/>
      <c r="N2" s="460"/>
      <c r="O2" s="460"/>
      <c r="P2" s="460"/>
      <c r="Q2" s="460"/>
      <c r="R2" s="460"/>
      <c r="S2" s="460"/>
      <c r="T2" s="460"/>
      <c r="U2" s="460"/>
      <c r="V2" s="460"/>
      <c r="W2" s="460"/>
      <c r="X2" s="460"/>
      <c r="Y2" s="460"/>
      <c r="Z2" s="460"/>
    </row>
    <row r="3" spans="2:26" customFormat="1" x14ac:dyDescent="0.25">
      <c r="B3" s="25" t="s">
        <v>836</v>
      </c>
      <c r="C3" s="288"/>
      <c r="D3" s="463"/>
      <c r="E3" s="288"/>
      <c r="F3" s="464"/>
      <c r="G3" s="464"/>
      <c r="H3" s="143"/>
      <c r="I3" s="137"/>
      <c r="J3" s="460"/>
      <c r="K3" s="460"/>
      <c r="L3" s="460"/>
      <c r="M3" s="460"/>
      <c r="N3" s="460"/>
      <c r="O3" s="460"/>
      <c r="P3" s="460"/>
      <c r="Q3" s="460"/>
      <c r="R3" s="460"/>
      <c r="S3" s="460"/>
      <c r="T3" s="460"/>
      <c r="U3" s="460"/>
      <c r="V3" s="460"/>
      <c r="W3" s="460"/>
      <c r="X3" s="460"/>
      <c r="Y3" s="460"/>
      <c r="Z3" s="460"/>
    </row>
    <row r="4" spans="2:26" customFormat="1" x14ac:dyDescent="0.25">
      <c r="B4" s="139"/>
      <c r="C4" s="288"/>
      <c r="D4" s="463"/>
      <c r="E4" s="288"/>
      <c r="F4" s="464"/>
      <c r="G4" s="464"/>
      <c r="H4" s="143"/>
      <c r="I4" s="137"/>
      <c r="J4" s="460"/>
      <c r="K4" s="460"/>
      <c r="L4" s="460"/>
      <c r="M4" s="460"/>
      <c r="N4" s="460"/>
      <c r="O4" s="460"/>
      <c r="P4" s="460"/>
      <c r="Q4" s="460"/>
      <c r="R4" s="460"/>
      <c r="S4" s="460"/>
      <c r="T4" s="460"/>
      <c r="U4" s="460"/>
      <c r="V4" s="460"/>
      <c r="W4" s="460"/>
      <c r="X4" s="460"/>
      <c r="Y4" s="460"/>
      <c r="Z4" s="460"/>
    </row>
    <row r="5" spans="2:26" customFormat="1" ht="45" x14ac:dyDescent="0.25">
      <c r="B5" s="156" t="s">
        <v>4</v>
      </c>
      <c r="C5" s="52" t="s">
        <v>5</v>
      </c>
      <c r="D5" s="157" t="s">
        <v>6</v>
      </c>
      <c r="E5" s="218" t="s">
        <v>7</v>
      </c>
      <c r="F5" s="158" t="s">
        <v>8</v>
      </c>
      <c r="G5" s="159" t="s">
        <v>9</v>
      </c>
      <c r="H5" s="160" t="s">
        <v>10</v>
      </c>
      <c r="I5" s="137"/>
      <c r="J5" s="460"/>
      <c r="K5" s="460"/>
      <c r="L5" s="460"/>
      <c r="M5" s="460"/>
      <c r="N5" s="460"/>
      <c r="O5" s="460"/>
      <c r="P5" s="460"/>
      <c r="Q5" s="460"/>
      <c r="R5" s="460"/>
      <c r="S5" s="460"/>
      <c r="T5" s="460"/>
      <c r="U5" s="460"/>
      <c r="V5" s="460"/>
      <c r="W5" s="460"/>
      <c r="X5" s="460"/>
      <c r="Y5" s="460"/>
      <c r="Z5" s="460"/>
    </row>
    <row r="6" spans="2:26" customFormat="1" x14ac:dyDescent="0.25">
      <c r="B6" s="161" t="s">
        <v>11</v>
      </c>
      <c r="C6" s="120"/>
      <c r="D6" s="162"/>
      <c r="E6" s="291"/>
      <c r="F6" s="163"/>
      <c r="G6" s="164"/>
      <c r="H6" s="165"/>
      <c r="I6" s="137"/>
      <c r="J6" s="460"/>
      <c r="K6" s="460"/>
      <c r="L6" s="460"/>
      <c r="M6" s="460"/>
      <c r="N6" s="460"/>
      <c r="O6" s="460"/>
      <c r="P6" s="460"/>
      <c r="Q6" s="460"/>
      <c r="R6" s="460"/>
      <c r="S6" s="460"/>
      <c r="T6" s="460"/>
      <c r="U6" s="460"/>
      <c r="V6" s="460"/>
      <c r="W6" s="460"/>
      <c r="X6" s="460"/>
      <c r="Y6" s="460"/>
      <c r="Z6" s="460"/>
    </row>
    <row r="7" spans="2:26" customFormat="1" x14ac:dyDescent="0.25">
      <c r="B7" s="161" t="s">
        <v>12</v>
      </c>
      <c r="C7" s="120"/>
      <c r="D7" s="162"/>
      <c r="E7" s="291"/>
      <c r="F7" s="163"/>
      <c r="G7" s="164"/>
      <c r="H7" s="165"/>
      <c r="I7" s="137"/>
      <c r="J7" s="460"/>
      <c r="K7" s="460"/>
      <c r="L7" s="460"/>
      <c r="M7" s="460"/>
      <c r="N7" s="460"/>
      <c r="O7" s="460"/>
      <c r="P7" s="460"/>
      <c r="Q7" s="460"/>
      <c r="R7" s="460"/>
      <c r="S7" s="460"/>
      <c r="T7" s="460"/>
      <c r="U7" s="460"/>
      <c r="V7" s="460"/>
      <c r="W7" s="460"/>
      <c r="X7" s="460"/>
      <c r="Y7" s="460"/>
      <c r="Z7" s="460"/>
    </row>
    <row r="8" spans="2:26" customFormat="1" x14ac:dyDescent="0.25">
      <c r="B8" s="161" t="s">
        <v>13</v>
      </c>
      <c r="C8" s="120"/>
      <c r="D8" s="162"/>
      <c r="E8" s="291"/>
      <c r="F8" s="163"/>
      <c r="G8" s="164"/>
      <c r="H8" s="165"/>
      <c r="I8" s="137"/>
      <c r="J8" s="460"/>
      <c r="K8" s="460"/>
      <c r="L8" s="460"/>
      <c r="M8" s="460"/>
      <c r="N8" s="460"/>
      <c r="O8" s="460"/>
      <c r="P8" s="460"/>
      <c r="Q8" s="460"/>
      <c r="R8" s="460"/>
      <c r="S8" s="460"/>
      <c r="T8" s="460"/>
      <c r="U8" s="460"/>
      <c r="V8" s="460"/>
      <c r="W8" s="460"/>
      <c r="X8" s="460"/>
      <c r="Y8" s="460"/>
      <c r="Z8" s="460"/>
    </row>
    <row r="9" spans="2:26" customFormat="1" x14ac:dyDescent="0.25">
      <c r="B9" s="166" t="s">
        <v>497</v>
      </c>
      <c r="C9" s="167" t="s">
        <v>15</v>
      </c>
      <c r="D9" s="168">
        <v>40</v>
      </c>
      <c r="E9" s="465">
        <v>429.5</v>
      </c>
      <c r="F9" s="466">
        <v>7.84</v>
      </c>
      <c r="G9" s="467">
        <v>3.6857000000000002</v>
      </c>
      <c r="H9" s="169" t="s">
        <v>498</v>
      </c>
      <c r="I9" s="137"/>
      <c r="J9" s="460"/>
      <c r="K9" s="460"/>
      <c r="L9" s="460"/>
      <c r="M9" s="460"/>
      <c r="N9" s="460"/>
      <c r="O9" s="460"/>
      <c r="P9" s="460"/>
      <c r="Q9" s="460"/>
      <c r="R9" s="460"/>
      <c r="S9" s="460"/>
      <c r="T9" s="460"/>
      <c r="U9" s="460"/>
      <c r="V9" s="460"/>
      <c r="W9" s="460"/>
      <c r="X9" s="460"/>
      <c r="Y9" s="460"/>
      <c r="Z9" s="460"/>
    </row>
    <row r="10" spans="2:26" customFormat="1" x14ac:dyDescent="0.25">
      <c r="B10" s="166" t="s">
        <v>201</v>
      </c>
      <c r="C10" s="167" t="s">
        <v>15</v>
      </c>
      <c r="D10" s="168">
        <v>10</v>
      </c>
      <c r="E10" s="465">
        <v>107.98</v>
      </c>
      <c r="F10" s="466">
        <v>1.97</v>
      </c>
      <c r="G10" s="467">
        <v>3.6851999999999996</v>
      </c>
      <c r="H10" s="169" t="s">
        <v>202</v>
      </c>
      <c r="I10" s="137"/>
      <c r="J10" s="460"/>
      <c r="K10" s="460"/>
      <c r="L10" s="460"/>
      <c r="M10" s="460"/>
      <c r="N10" s="460"/>
      <c r="O10" s="460"/>
      <c r="P10" s="460"/>
      <c r="Q10" s="460"/>
      <c r="R10" s="460"/>
      <c r="S10" s="460"/>
      <c r="T10" s="460"/>
      <c r="U10" s="460"/>
      <c r="V10" s="460"/>
      <c r="W10" s="460"/>
      <c r="X10" s="460"/>
      <c r="Y10" s="460"/>
      <c r="Z10" s="460"/>
    </row>
    <row r="11" spans="2:26" customFormat="1" x14ac:dyDescent="0.25">
      <c r="B11" s="468" t="s">
        <v>79</v>
      </c>
      <c r="C11" s="167"/>
      <c r="D11" s="170"/>
      <c r="E11" s="469">
        <f>SUM(E9:E10)</f>
        <v>537.48</v>
      </c>
      <c r="F11" s="487">
        <f>SUM(F9:F10)</f>
        <v>9.81</v>
      </c>
      <c r="G11" s="488"/>
      <c r="H11" s="171"/>
      <c r="I11" s="137"/>
      <c r="J11" s="460"/>
      <c r="K11" s="460"/>
      <c r="L11" s="460"/>
      <c r="M11" s="460"/>
      <c r="N11" s="460"/>
      <c r="O11" s="460"/>
      <c r="P11" s="460"/>
      <c r="Q11" s="460"/>
      <c r="R11" s="460"/>
      <c r="S11" s="460"/>
      <c r="T11" s="460"/>
      <c r="U11" s="460"/>
      <c r="V11" s="460"/>
      <c r="W11" s="460"/>
      <c r="X11" s="460"/>
      <c r="Y11" s="460"/>
      <c r="Z11" s="460"/>
    </row>
    <row r="12" spans="2:26" customFormat="1" x14ac:dyDescent="0.25">
      <c r="B12" s="172" t="s">
        <v>363</v>
      </c>
      <c r="C12" s="230"/>
      <c r="D12" s="173"/>
      <c r="E12" s="471"/>
      <c r="F12" s="472"/>
      <c r="G12" s="489"/>
      <c r="H12" s="174"/>
      <c r="I12" s="137"/>
      <c r="J12" s="460"/>
      <c r="K12" s="460"/>
      <c r="L12" s="460"/>
      <c r="M12" s="460"/>
      <c r="N12" s="460"/>
      <c r="O12" s="460"/>
      <c r="P12" s="460"/>
      <c r="Q12" s="460"/>
      <c r="R12" s="460"/>
      <c r="S12" s="460"/>
      <c r="T12" s="460"/>
      <c r="U12" s="460"/>
      <c r="V12" s="460"/>
      <c r="W12" s="460"/>
      <c r="X12" s="460"/>
      <c r="Y12" s="460"/>
      <c r="Z12" s="460"/>
    </row>
    <row r="13" spans="2:26" customFormat="1" x14ac:dyDescent="0.25">
      <c r="B13" s="172" t="s">
        <v>13</v>
      </c>
      <c r="C13" s="230"/>
      <c r="D13" s="173"/>
      <c r="E13" s="471"/>
      <c r="F13" s="472"/>
      <c r="G13" s="489"/>
      <c r="H13" s="174"/>
      <c r="I13" s="137"/>
      <c r="J13" s="460"/>
      <c r="K13" s="460"/>
      <c r="L13" s="460"/>
      <c r="M13" s="460"/>
      <c r="N13" s="460"/>
      <c r="O13" s="460"/>
      <c r="P13" s="460"/>
      <c r="Q13" s="460"/>
      <c r="R13" s="460"/>
      <c r="S13" s="460"/>
      <c r="T13" s="460"/>
      <c r="U13" s="460"/>
      <c r="V13" s="460"/>
      <c r="W13" s="460"/>
      <c r="X13" s="460"/>
      <c r="Y13" s="460"/>
      <c r="Z13" s="460"/>
    </row>
    <row r="14" spans="2:26" customFormat="1" x14ac:dyDescent="0.25">
      <c r="B14" s="474" t="s">
        <v>505</v>
      </c>
      <c r="C14" s="242" t="s">
        <v>15</v>
      </c>
      <c r="D14" s="173">
        <v>40</v>
      </c>
      <c r="E14" s="473">
        <v>543.37</v>
      </c>
      <c r="F14" s="466">
        <v>9.92</v>
      </c>
      <c r="G14" s="490">
        <v>4.2000999999999999</v>
      </c>
      <c r="H14" s="171" t="s">
        <v>506</v>
      </c>
      <c r="I14" s="137"/>
      <c r="J14" s="460"/>
      <c r="K14" s="460"/>
      <c r="L14" s="460"/>
      <c r="M14" s="460"/>
      <c r="N14" s="460"/>
      <c r="O14" s="460"/>
      <c r="P14" s="460"/>
      <c r="Q14" s="460"/>
      <c r="R14" s="460"/>
      <c r="S14" s="460"/>
      <c r="T14" s="460"/>
      <c r="U14" s="460"/>
      <c r="V14" s="460"/>
      <c r="W14" s="460"/>
      <c r="X14" s="460"/>
      <c r="Y14" s="460"/>
      <c r="Z14" s="460"/>
    </row>
    <row r="15" spans="2:26" customFormat="1" x14ac:dyDescent="0.25">
      <c r="B15" s="474" t="s">
        <v>683</v>
      </c>
      <c r="C15" s="242" t="s">
        <v>30</v>
      </c>
      <c r="D15" s="173">
        <v>40</v>
      </c>
      <c r="E15" s="473">
        <v>534.70000000000005</v>
      </c>
      <c r="F15" s="466">
        <v>9.76</v>
      </c>
      <c r="G15" s="490">
        <v>4.1749000000000001</v>
      </c>
      <c r="H15" s="171" t="s">
        <v>684</v>
      </c>
      <c r="I15" s="137"/>
      <c r="J15" s="460"/>
      <c r="K15" s="460"/>
      <c r="L15" s="460"/>
      <c r="M15" s="460"/>
      <c r="N15" s="460"/>
      <c r="O15" s="460"/>
      <c r="P15" s="460"/>
      <c r="Q15" s="460"/>
      <c r="R15" s="460"/>
      <c r="S15" s="460"/>
      <c r="T15" s="460"/>
      <c r="U15" s="460"/>
      <c r="V15" s="460"/>
      <c r="W15" s="460"/>
      <c r="X15" s="460"/>
      <c r="Y15" s="460"/>
      <c r="Z15" s="460"/>
    </row>
    <row r="16" spans="2:26" customFormat="1" x14ac:dyDescent="0.25">
      <c r="B16" s="166" t="s">
        <v>503</v>
      </c>
      <c r="C16" s="242" t="s">
        <v>15</v>
      </c>
      <c r="D16" s="173">
        <v>40</v>
      </c>
      <c r="E16" s="473">
        <v>398.96</v>
      </c>
      <c r="F16" s="466">
        <v>7.28</v>
      </c>
      <c r="G16" s="490">
        <v>3.9506999999999999</v>
      </c>
      <c r="H16" s="171" t="s">
        <v>504</v>
      </c>
      <c r="I16" s="137"/>
      <c r="J16" s="460"/>
      <c r="K16" s="460"/>
      <c r="L16" s="460"/>
      <c r="M16" s="460"/>
      <c r="N16" s="460"/>
      <c r="O16" s="460"/>
      <c r="P16" s="460"/>
      <c r="Q16" s="460"/>
      <c r="R16" s="460"/>
      <c r="S16" s="460"/>
      <c r="T16" s="460"/>
      <c r="U16" s="460"/>
      <c r="V16" s="460"/>
      <c r="W16" s="460"/>
      <c r="X16" s="460"/>
      <c r="Y16" s="460"/>
      <c r="Z16" s="460"/>
    </row>
    <row r="17" spans="1:26" customFormat="1" x14ac:dyDescent="0.25">
      <c r="B17" s="474" t="s">
        <v>501</v>
      </c>
      <c r="C17" s="242" t="s">
        <v>15</v>
      </c>
      <c r="D17" s="173">
        <v>17</v>
      </c>
      <c r="E17" s="473">
        <v>227.35</v>
      </c>
      <c r="F17" s="466">
        <v>4.1500000000000004</v>
      </c>
      <c r="G17" s="490">
        <v>4.1500999999999992</v>
      </c>
      <c r="H17" s="171" t="s">
        <v>502</v>
      </c>
      <c r="I17" s="137"/>
      <c r="J17" s="460"/>
      <c r="K17" s="460"/>
      <c r="L17" s="460"/>
      <c r="M17" s="460"/>
      <c r="N17" s="460"/>
      <c r="O17" s="460"/>
      <c r="P17" s="460"/>
      <c r="Q17" s="460"/>
      <c r="R17" s="460"/>
      <c r="S17" s="460"/>
      <c r="T17" s="460"/>
      <c r="U17" s="460"/>
      <c r="V17" s="460"/>
      <c r="W17" s="460"/>
      <c r="X17" s="460"/>
      <c r="Y17" s="460"/>
      <c r="Z17" s="460"/>
    </row>
    <row r="18" spans="1:26" customFormat="1" x14ac:dyDescent="0.25">
      <c r="B18" s="475" t="s">
        <v>79</v>
      </c>
      <c r="C18" s="230"/>
      <c r="D18" s="173"/>
      <c r="E18" s="476">
        <f>SUM(E14:E17)</f>
        <v>1704.38</v>
      </c>
      <c r="F18" s="478">
        <f>SUM(F14:F17)</f>
        <v>31.11</v>
      </c>
      <c r="G18" s="489"/>
      <c r="H18" s="174"/>
      <c r="I18" s="137"/>
      <c r="J18" s="460"/>
      <c r="K18" s="460"/>
      <c r="L18" s="460"/>
      <c r="M18" s="460"/>
      <c r="N18" s="460"/>
      <c r="O18" s="460"/>
      <c r="P18" s="460"/>
      <c r="Q18" s="460"/>
      <c r="R18" s="460"/>
      <c r="S18" s="460"/>
      <c r="T18" s="460"/>
      <c r="U18" s="460"/>
      <c r="V18" s="460"/>
      <c r="W18" s="460"/>
      <c r="X18" s="460"/>
      <c r="Y18" s="460"/>
      <c r="Z18" s="460"/>
    </row>
    <row r="19" spans="1:26" customFormat="1" x14ac:dyDescent="0.25">
      <c r="B19" s="475" t="s">
        <v>86</v>
      </c>
      <c r="C19" s="230"/>
      <c r="D19" s="173"/>
      <c r="E19" s="471"/>
      <c r="F19" s="472"/>
      <c r="G19" s="472"/>
      <c r="H19" s="174"/>
      <c r="I19" s="137"/>
      <c r="J19" s="460"/>
      <c r="K19" s="460"/>
      <c r="L19" s="460"/>
      <c r="M19" s="460"/>
      <c r="N19" s="460"/>
      <c r="O19" s="460"/>
      <c r="P19" s="460"/>
      <c r="Q19" s="460"/>
      <c r="R19" s="460"/>
      <c r="S19" s="460"/>
      <c r="T19" s="460"/>
      <c r="U19" s="460"/>
      <c r="V19" s="460"/>
      <c r="W19" s="460"/>
      <c r="X19" s="460"/>
      <c r="Y19" s="460"/>
      <c r="Z19" s="460"/>
    </row>
    <row r="20" spans="1:26" customFormat="1" x14ac:dyDescent="0.25">
      <c r="B20" s="475" t="s">
        <v>85</v>
      </c>
      <c r="C20" s="230"/>
      <c r="D20" s="173"/>
      <c r="E20" s="471"/>
      <c r="F20" s="472"/>
      <c r="G20" s="472"/>
      <c r="H20" s="174"/>
      <c r="I20" s="137"/>
      <c r="J20" s="460"/>
      <c r="K20" s="460"/>
      <c r="L20" s="460"/>
      <c r="M20" s="460"/>
      <c r="N20" s="460"/>
      <c r="O20" s="460"/>
      <c r="P20" s="460"/>
      <c r="Q20" s="460"/>
      <c r="R20" s="460"/>
      <c r="S20" s="460"/>
      <c r="T20" s="460"/>
      <c r="U20" s="460"/>
      <c r="V20" s="460"/>
      <c r="W20" s="460"/>
      <c r="X20" s="460"/>
      <c r="Y20" s="460"/>
      <c r="Z20" s="460"/>
    </row>
    <row r="21" spans="1:26" customFormat="1" x14ac:dyDescent="0.25">
      <c r="A21" t="s">
        <v>685</v>
      </c>
      <c r="B21" s="474" t="s">
        <v>685</v>
      </c>
      <c r="C21" s="242" t="s">
        <v>90</v>
      </c>
      <c r="D21" s="173">
        <v>400000</v>
      </c>
      <c r="E21" s="473">
        <v>399.17</v>
      </c>
      <c r="F21" s="477">
        <v>7.29</v>
      </c>
      <c r="G21" s="477">
        <v>3.2997999999999998</v>
      </c>
      <c r="H21" s="171" t="s">
        <v>409</v>
      </c>
      <c r="I21" s="137"/>
      <c r="J21" s="460"/>
      <c r="K21" s="460"/>
      <c r="L21" s="460"/>
      <c r="M21" s="460"/>
      <c r="N21" s="460"/>
      <c r="O21" s="460"/>
      <c r="P21" s="460"/>
      <c r="Q21" s="460"/>
      <c r="R21" s="460"/>
      <c r="S21" s="460"/>
      <c r="T21" s="460"/>
      <c r="U21" s="460"/>
      <c r="V21" s="460"/>
      <c r="W21" s="460"/>
      <c r="X21" s="460"/>
      <c r="Y21" s="460"/>
      <c r="Z21" s="460"/>
    </row>
    <row r="22" spans="1:26" customFormat="1" x14ac:dyDescent="0.25">
      <c r="B22" s="475" t="s">
        <v>79</v>
      </c>
      <c r="C22" s="230"/>
      <c r="D22" s="173"/>
      <c r="E22" s="478">
        <f>SUM(E21)</f>
        <v>399.17</v>
      </c>
      <c r="F22" s="478">
        <f>SUM(F21)</f>
        <v>7.29</v>
      </c>
      <c r="G22" s="472"/>
      <c r="H22" s="174"/>
      <c r="I22" s="137"/>
      <c r="J22" s="460"/>
      <c r="K22" s="460"/>
      <c r="L22" s="460"/>
      <c r="M22" s="460"/>
      <c r="N22" s="460"/>
      <c r="O22" s="460"/>
      <c r="P22" s="460"/>
      <c r="Q22" s="460"/>
      <c r="R22" s="460"/>
      <c r="S22" s="460"/>
      <c r="T22" s="460"/>
      <c r="U22" s="460"/>
      <c r="V22" s="460"/>
      <c r="W22" s="460"/>
      <c r="X22" s="460"/>
      <c r="Y22" s="460"/>
      <c r="Z22" s="460"/>
    </row>
    <row r="23" spans="1:26" customFormat="1" x14ac:dyDescent="0.25">
      <c r="B23" s="161" t="s">
        <v>415</v>
      </c>
      <c r="C23" s="120"/>
      <c r="D23" s="162"/>
      <c r="E23" s="291"/>
      <c r="F23" s="163"/>
      <c r="G23" s="164"/>
      <c r="H23" s="165"/>
      <c r="I23" s="137"/>
      <c r="J23" s="460"/>
      <c r="K23" s="460"/>
      <c r="L23" s="460"/>
      <c r="M23" s="460"/>
      <c r="N23" s="460"/>
      <c r="O23" s="460"/>
      <c r="P23" s="460"/>
      <c r="Q23" s="460"/>
      <c r="R23" s="460"/>
      <c r="S23" s="460"/>
      <c r="T23" s="460"/>
      <c r="U23" s="460"/>
      <c r="V23" s="460"/>
      <c r="W23" s="460"/>
      <c r="X23" s="460"/>
      <c r="Y23" s="460"/>
      <c r="Z23" s="460"/>
    </row>
    <row r="24" spans="1:26" customFormat="1" x14ac:dyDescent="0.25">
      <c r="B24" s="161" t="s">
        <v>686</v>
      </c>
      <c r="C24" s="47"/>
      <c r="D24" s="176"/>
      <c r="E24" s="177">
        <v>2821.83</v>
      </c>
      <c r="F24" s="479">
        <v>51.5</v>
      </c>
      <c r="G24" s="467"/>
      <c r="H24" s="178"/>
      <c r="I24" s="187"/>
      <c r="J24" s="460"/>
      <c r="K24" s="460"/>
      <c r="L24" s="460"/>
      <c r="M24" s="460"/>
      <c r="N24" s="460"/>
      <c r="O24" s="460"/>
      <c r="P24" s="460"/>
      <c r="Q24" s="460"/>
      <c r="R24" s="460"/>
      <c r="S24" s="460"/>
      <c r="T24" s="460"/>
      <c r="U24" s="460"/>
      <c r="V24" s="460"/>
      <c r="W24" s="460"/>
      <c r="X24" s="460"/>
      <c r="Y24" s="460"/>
      <c r="Z24" s="460"/>
    </row>
    <row r="25" spans="1:26" customFormat="1" x14ac:dyDescent="0.25">
      <c r="B25" s="161" t="s">
        <v>102</v>
      </c>
      <c r="C25" s="47"/>
      <c r="D25" s="176"/>
      <c r="E25" s="177">
        <v>15.910000000000309</v>
      </c>
      <c r="F25" s="479">
        <v>0.28999999999999998</v>
      </c>
      <c r="G25" s="467"/>
      <c r="H25" s="178"/>
      <c r="I25" s="187"/>
      <c r="J25" s="460"/>
      <c r="K25" s="460"/>
      <c r="L25" s="460"/>
      <c r="M25" s="460"/>
      <c r="N25" s="460"/>
      <c r="O25" s="460"/>
      <c r="P25" s="460"/>
      <c r="Q25" s="460"/>
      <c r="R25" s="460"/>
      <c r="S25" s="460"/>
      <c r="T25" s="460"/>
      <c r="U25" s="460"/>
      <c r="V25" s="460"/>
      <c r="W25" s="460"/>
      <c r="X25" s="460"/>
      <c r="Y25" s="460"/>
      <c r="Z25" s="460"/>
    </row>
    <row r="26" spans="1:26" customFormat="1" x14ac:dyDescent="0.25">
      <c r="B26" s="179" t="s">
        <v>103</v>
      </c>
      <c r="C26" s="180"/>
      <c r="D26" s="181"/>
      <c r="E26" s="182">
        <f>+E24+E25+E11+E18+E22</f>
        <v>5478.77</v>
      </c>
      <c r="F26" s="182">
        <f>+F24+F25+F11+F18+F22</f>
        <v>100.00000000000001</v>
      </c>
      <c r="G26" s="183"/>
      <c r="H26" s="184"/>
      <c r="I26" s="137"/>
      <c r="J26" s="460"/>
      <c r="K26" s="460"/>
      <c r="L26" s="460"/>
      <c r="M26" s="460"/>
      <c r="N26" s="460"/>
      <c r="O26" s="460"/>
      <c r="P26" s="460"/>
      <c r="Q26" s="460"/>
      <c r="R26" s="460"/>
      <c r="S26" s="460"/>
      <c r="T26" s="460"/>
      <c r="U26" s="460"/>
      <c r="V26" s="460"/>
      <c r="W26" s="460"/>
      <c r="X26" s="460"/>
      <c r="Y26" s="460"/>
      <c r="Z26" s="460"/>
    </row>
    <row r="27" spans="1:26" customFormat="1" x14ac:dyDescent="0.25">
      <c r="B27" s="166" t="s">
        <v>210</v>
      </c>
      <c r="C27" s="321"/>
      <c r="D27" s="322"/>
      <c r="E27" s="185"/>
      <c r="F27" s="480"/>
      <c r="G27" s="480"/>
      <c r="H27" s="186"/>
      <c r="I27" s="137"/>
      <c r="J27" s="460"/>
      <c r="K27" s="460"/>
      <c r="L27" s="460"/>
      <c r="M27" s="460"/>
      <c r="N27" s="460"/>
      <c r="O27" s="460"/>
      <c r="P27" s="460"/>
      <c r="Q27" s="460"/>
      <c r="R27" s="460"/>
      <c r="S27" s="460"/>
      <c r="T27" s="460"/>
      <c r="U27" s="460"/>
      <c r="V27" s="460"/>
      <c r="W27" s="460"/>
      <c r="X27" s="460"/>
      <c r="Y27" s="460"/>
      <c r="Z27" s="460"/>
    </row>
    <row r="28" spans="1:26" customFormat="1" x14ac:dyDescent="0.25">
      <c r="B28" s="542" t="s">
        <v>105</v>
      </c>
      <c r="C28" s="511"/>
      <c r="D28" s="511"/>
      <c r="E28" s="511"/>
      <c r="F28" s="511"/>
      <c r="G28" s="511"/>
      <c r="H28" s="543"/>
      <c r="I28" s="187"/>
      <c r="J28" s="460"/>
      <c r="K28" s="460"/>
      <c r="L28" s="460"/>
      <c r="M28" s="460"/>
      <c r="N28" s="460"/>
      <c r="O28" s="460"/>
      <c r="P28" s="460"/>
      <c r="Q28" s="460"/>
      <c r="R28" s="460"/>
      <c r="S28" s="460"/>
      <c r="T28" s="460"/>
      <c r="U28" s="460"/>
      <c r="V28" s="460"/>
      <c r="W28" s="460"/>
      <c r="X28" s="460"/>
      <c r="Y28" s="460"/>
      <c r="Z28" s="460"/>
    </row>
    <row r="29" spans="1:26" customFormat="1" x14ac:dyDescent="0.25">
      <c r="A29" s="481" t="s">
        <v>106</v>
      </c>
      <c r="B29" s="481" t="s">
        <v>106</v>
      </c>
      <c r="C29" s="280"/>
      <c r="D29" s="280"/>
      <c r="E29" s="280"/>
      <c r="F29" s="280"/>
      <c r="G29" s="280"/>
      <c r="H29" s="482"/>
      <c r="I29" s="187"/>
      <c r="J29" s="460"/>
      <c r="K29" s="460"/>
      <c r="L29" s="460"/>
      <c r="M29" s="460"/>
      <c r="N29" s="460"/>
      <c r="O29" s="460"/>
      <c r="P29" s="460"/>
      <c r="Q29" s="460"/>
      <c r="R29" s="460"/>
      <c r="S29" s="460"/>
      <c r="T29" s="460"/>
      <c r="U29" s="460"/>
      <c r="V29" s="460"/>
      <c r="W29" s="460"/>
      <c r="X29" s="460"/>
      <c r="Y29" s="460"/>
      <c r="Z29" s="460"/>
    </row>
    <row r="30" spans="1:26" customFormat="1" x14ac:dyDescent="0.25">
      <c r="A30" s="542" t="s">
        <v>107</v>
      </c>
      <c r="B30" s="511"/>
      <c r="C30" s="511"/>
      <c r="D30" s="511"/>
      <c r="E30" s="511"/>
      <c r="F30" s="543"/>
      <c r="G30" s="482"/>
      <c r="H30" s="482"/>
      <c r="I30" s="187"/>
      <c r="J30" s="460"/>
      <c r="K30" s="460"/>
      <c r="L30" s="460"/>
      <c r="M30" s="460"/>
      <c r="N30" s="460"/>
      <c r="O30" s="460"/>
      <c r="P30" s="460"/>
      <c r="Q30" s="460"/>
      <c r="R30" s="460"/>
      <c r="S30" s="460"/>
      <c r="T30" s="460"/>
      <c r="U30" s="460"/>
      <c r="V30" s="460"/>
      <c r="W30" s="460"/>
      <c r="X30" s="460"/>
      <c r="Y30" s="460"/>
      <c r="Z30" s="460"/>
    </row>
    <row r="31" spans="1:26" x14ac:dyDescent="0.25">
      <c r="E31" s="491"/>
    </row>
    <row r="32" spans="1:26" x14ac:dyDescent="0.25">
      <c r="E32" s="491"/>
    </row>
    <row r="33" spans="5:5" x14ac:dyDescent="0.25">
      <c r="E33" s="491"/>
    </row>
    <row r="34" spans="5:5" x14ac:dyDescent="0.25">
      <c r="E34" s="491"/>
    </row>
  </sheetData>
  <mergeCells count="2">
    <mergeCell ref="B28:H28"/>
    <mergeCell ref="A30:F30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topLeftCell="B1" zoomScale="85" zoomScaleNormal="85" workbookViewId="0">
      <selection activeCell="B39" sqref="B39:H39"/>
    </sheetView>
  </sheetViews>
  <sheetFormatPr defaultRowHeight="15" x14ac:dyDescent="0.25"/>
  <cols>
    <col min="1" max="1" width="6.7109375" style="460" hidden="1" customWidth="1"/>
    <col min="2" max="2" width="73.7109375" style="460" customWidth="1"/>
    <col min="3" max="3" width="12.42578125" style="460" bestFit="1" customWidth="1"/>
    <col min="4" max="4" width="11.42578125" style="483" bestFit="1" customWidth="1"/>
    <col min="5" max="5" width="17.85546875" style="460" bestFit="1" customWidth="1"/>
    <col min="6" max="6" width="9.28515625" style="460" bestFit="1" customWidth="1"/>
    <col min="7" max="7" width="9.28515625" style="460" customWidth="1"/>
    <col min="8" max="8" width="17.42578125" style="460" bestFit="1" customWidth="1"/>
    <col min="9" max="9" width="39.5703125" style="137" bestFit="1" customWidth="1"/>
    <col min="10" max="256" width="9.140625" style="460"/>
    <col min="257" max="257" width="0" style="460" hidden="1" customWidth="1"/>
    <col min="258" max="258" width="73.7109375" style="460" customWidth="1"/>
    <col min="259" max="259" width="12.42578125" style="460" bestFit="1" customWidth="1"/>
    <col min="260" max="260" width="11.42578125" style="460" bestFit="1" customWidth="1"/>
    <col min="261" max="261" width="17.85546875" style="460" bestFit="1" customWidth="1"/>
    <col min="262" max="262" width="9.28515625" style="460" bestFit="1" customWidth="1"/>
    <col min="263" max="263" width="9.28515625" style="460" customWidth="1"/>
    <col min="264" max="264" width="17.42578125" style="460" bestFit="1" customWidth="1"/>
    <col min="265" max="265" width="39.5703125" style="460" bestFit="1" customWidth="1"/>
    <col min="266" max="512" width="9.140625" style="460"/>
    <col min="513" max="513" width="0" style="460" hidden="1" customWidth="1"/>
    <col min="514" max="514" width="73.7109375" style="460" customWidth="1"/>
    <col min="515" max="515" width="12.42578125" style="460" bestFit="1" customWidth="1"/>
    <col min="516" max="516" width="11.42578125" style="460" bestFit="1" customWidth="1"/>
    <col min="517" max="517" width="17.85546875" style="460" bestFit="1" customWidth="1"/>
    <col min="518" max="518" width="9.28515625" style="460" bestFit="1" customWidth="1"/>
    <col min="519" max="519" width="9.28515625" style="460" customWidth="1"/>
    <col min="520" max="520" width="17.42578125" style="460" bestFit="1" customWidth="1"/>
    <col min="521" max="521" width="39.5703125" style="460" bestFit="1" customWidth="1"/>
    <col min="522" max="768" width="9.140625" style="460"/>
    <col min="769" max="769" width="0" style="460" hidden="1" customWidth="1"/>
    <col min="770" max="770" width="73.7109375" style="460" customWidth="1"/>
    <col min="771" max="771" width="12.42578125" style="460" bestFit="1" customWidth="1"/>
    <col min="772" max="772" width="11.42578125" style="460" bestFit="1" customWidth="1"/>
    <col min="773" max="773" width="17.85546875" style="460" bestFit="1" customWidth="1"/>
    <col min="774" max="774" width="9.28515625" style="460" bestFit="1" customWidth="1"/>
    <col min="775" max="775" width="9.28515625" style="460" customWidth="1"/>
    <col min="776" max="776" width="17.42578125" style="460" bestFit="1" customWidth="1"/>
    <col min="777" max="777" width="39.5703125" style="460" bestFit="1" customWidth="1"/>
    <col min="778" max="1024" width="9.140625" style="460"/>
    <col min="1025" max="1025" width="0" style="460" hidden="1" customWidth="1"/>
    <col min="1026" max="1026" width="73.7109375" style="460" customWidth="1"/>
    <col min="1027" max="1027" width="12.42578125" style="460" bestFit="1" customWidth="1"/>
    <col min="1028" max="1028" width="11.42578125" style="460" bestFit="1" customWidth="1"/>
    <col min="1029" max="1029" width="17.85546875" style="460" bestFit="1" customWidth="1"/>
    <col min="1030" max="1030" width="9.28515625" style="460" bestFit="1" customWidth="1"/>
    <col min="1031" max="1031" width="9.28515625" style="460" customWidth="1"/>
    <col min="1032" max="1032" width="17.42578125" style="460" bestFit="1" customWidth="1"/>
    <col min="1033" max="1033" width="39.5703125" style="460" bestFit="1" customWidth="1"/>
    <col min="1034" max="1280" width="9.140625" style="460"/>
    <col min="1281" max="1281" width="0" style="460" hidden="1" customWidth="1"/>
    <col min="1282" max="1282" width="73.7109375" style="460" customWidth="1"/>
    <col min="1283" max="1283" width="12.42578125" style="460" bestFit="1" customWidth="1"/>
    <col min="1284" max="1284" width="11.42578125" style="460" bestFit="1" customWidth="1"/>
    <col min="1285" max="1285" width="17.85546875" style="460" bestFit="1" customWidth="1"/>
    <col min="1286" max="1286" width="9.28515625" style="460" bestFit="1" customWidth="1"/>
    <col min="1287" max="1287" width="9.28515625" style="460" customWidth="1"/>
    <col min="1288" max="1288" width="17.42578125" style="460" bestFit="1" customWidth="1"/>
    <col min="1289" max="1289" width="39.5703125" style="460" bestFit="1" customWidth="1"/>
    <col min="1290" max="1536" width="9.140625" style="460"/>
    <col min="1537" max="1537" width="0" style="460" hidden="1" customWidth="1"/>
    <col min="1538" max="1538" width="73.7109375" style="460" customWidth="1"/>
    <col min="1539" max="1539" width="12.42578125" style="460" bestFit="1" customWidth="1"/>
    <col min="1540" max="1540" width="11.42578125" style="460" bestFit="1" customWidth="1"/>
    <col min="1541" max="1541" width="17.85546875" style="460" bestFit="1" customWidth="1"/>
    <col min="1542" max="1542" width="9.28515625" style="460" bestFit="1" customWidth="1"/>
    <col min="1543" max="1543" width="9.28515625" style="460" customWidth="1"/>
    <col min="1544" max="1544" width="17.42578125" style="460" bestFit="1" customWidth="1"/>
    <col min="1545" max="1545" width="39.5703125" style="460" bestFit="1" customWidth="1"/>
    <col min="1546" max="1792" width="9.140625" style="460"/>
    <col min="1793" max="1793" width="0" style="460" hidden="1" customWidth="1"/>
    <col min="1794" max="1794" width="73.7109375" style="460" customWidth="1"/>
    <col min="1795" max="1795" width="12.42578125" style="460" bestFit="1" customWidth="1"/>
    <col min="1796" max="1796" width="11.42578125" style="460" bestFit="1" customWidth="1"/>
    <col min="1797" max="1797" width="17.85546875" style="460" bestFit="1" customWidth="1"/>
    <col min="1798" max="1798" width="9.28515625" style="460" bestFit="1" customWidth="1"/>
    <col min="1799" max="1799" width="9.28515625" style="460" customWidth="1"/>
    <col min="1800" max="1800" width="17.42578125" style="460" bestFit="1" customWidth="1"/>
    <col min="1801" max="1801" width="39.5703125" style="460" bestFit="1" customWidth="1"/>
    <col min="1802" max="2048" width="9.140625" style="460"/>
    <col min="2049" max="2049" width="0" style="460" hidden="1" customWidth="1"/>
    <col min="2050" max="2050" width="73.7109375" style="460" customWidth="1"/>
    <col min="2051" max="2051" width="12.42578125" style="460" bestFit="1" customWidth="1"/>
    <col min="2052" max="2052" width="11.42578125" style="460" bestFit="1" customWidth="1"/>
    <col min="2053" max="2053" width="17.85546875" style="460" bestFit="1" customWidth="1"/>
    <col min="2054" max="2054" width="9.28515625" style="460" bestFit="1" customWidth="1"/>
    <col min="2055" max="2055" width="9.28515625" style="460" customWidth="1"/>
    <col min="2056" max="2056" width="17.42578125" style="460" bestFit="1" customWidth="1"/>
    <col min="2057" max="2057" width="39.5703125" style="460" bestFit="1" customWidth="1"/>
    <col min="2058" max="2304" width="9.140625" style="460"/>
    <col min="2305" max="2305" width="0" style="460" hidden="1" customWidth="1"/>
    <col min="2306" max="2306" width="73.7109375" style="460" customWidth="1"/>
    <col min="2307" max="2307" width="12.42578125" style="460" bestFit="1" customWidth="1"/>
    <col min="2308" max="2308" width="11.42578125" style="460" bestFit="1" customWidth="1"/>
    <col min="2309" max="2309" width="17.85546875" style="460" bestFit="1" customWidth="1"/>
    <col min="2310" max="2310" width="9.28515625" style="460" bestFit="1" customWidth="1"/>
    <col min="2311" max="2311" width="9.28515625" style="460" customWidth="1"/>
    <col min="2312" max="2312" width="17.42578125" style="460" bestFit="1" customWidth="1"/>
    <col min="2313" max="2313" width="39.5703125" style="460" bestFit="1" customWidth="1"/>
    <col min="2314" max="2560" width="9.140625" style="460"/>
    <col min="2561" max="2561" width="0" style="460" hidden="1" customWidth="1"/>
    <col min="2562" max="2562" width="73.7109375" style="460" customWidth="1"/>
    <col min="2563" max="2563" width="12.42578125" style="460" bestFit="1" customWidth="1"/>
    <col min="2564" max="2564" width="11.42578125" style="460" bestFit="1" customWidth="1"/>
    <col min="2565" max="2565" width="17.85546875" style="460" bestFit="1" customWidth="1"/>
    <col min="2566" max="2566" width="9.28515625" style="460" bestFit="1" customWidth="1"/>
    <col min="2567" max="2567" width="9.28515625" style="460" customWidth="1"/>
    <col min="2568" max="2568" width="17.42578125" style="460" bestFit="1" customWidth="1"/>
    <col min="2569" max="2569" width="39.5703125" style="460" bestFit="1" customWidth="1"/>
    <col min="2570" max="2816" width="9.140625" style="460"/>
    <col min="2817" max="2817" width="0" style="460" hidden="1" customWidth="1"/>
    <col min="2818" max="2818" width="73.7109375" style="460" customWidth="1"/>
    <col min="2819" max="2819" width="12.42578125" style="460" bestFit="1" customWidth="1"/>
    <col min="2820" max="2820" width="11.42578125" style="460" bestFit="1" customWidth="1"/>
    <col min="2821" max="2821" width="17.85546875" style="460" bestFit="1" customWidth="1"/>
    <col min="2822" max="2822" width="9.28515625" style="460" bestFit="1" customWidth="1"/>
    <col min="2823" max="2823" width="9.28515625" style="460" customWidth="1"/>
    <col min="2824" max="2824" width="17.42578125" style="460" bestFit="1" customWidth="1"/>
    <col min="2825" max="2825" width="39.5703125" style="460" bestFit="1" customWidth="1"/>
    <col min="2826" max="3072" width="9.140625" style="460"/>
    <col min="3073" max="3073" width="0" style="460" hidden="1" customWidth="1"/>
    <col min="3074" max="3074" width="73.7109375" style="460" customWidth="1"/>
    <col min="3075" max="3075" width="12.42578125" style="460" bestFit="1" customWidth="1"/>
    <col min="3076" max="3076" width="11.42578125" style="460" bestFit="1" customWidth="1"/>
    <col min="3077" max="3077" width="17.85546875" style="460" bestFit="1" customWidth="1"/>
    <col min="3078" max="3078" width="9.28515625" style="460" bestFit="1" customWidth="1"/>
    <col min="3079" max="3079" width="9.28515625" style="460" customWidth="1"/>
    <col min="3080" max="3080" width="17.42578125" style="460" bestFit="1" customWidth="1"/>
    <col min="3081" max="3081" width="39.5703125" style="460" bestFit="1" customWidth="1"/>
    <col min="3082" max="3328" width="9.140625" style="460"/>
    <col min="3329" max="3329" width="0" style="460" hidden="1" customWidth="1"/>
    <col min="3330" max="3330" width="73.7109375" style="460" customWidth="1"/>
    <col min="3331" max="3331" width="12.42578125" style="460" bestFit="1" customWidth="1"/>
    <col min="3332" max="3332" width="11.42578125" style="460" bestFit="1" customWidth="1"/>
    <col min="3333" max="3333" width="17.85546875" style="460" bestFit="1" customWidth="1"/>
    <col min="3334" max="3334" width="9.28515625" style="460" bestFit="1" customWidth="1"/>
    <col min="3335" max="3335" width="9.28515625" style="460" customWidth="1"/>
    <col min="3336" max="3336" width="17.42578125" style="460" bestFit="1" customWidth="1"/>
    <col min="3337" max="3337" width="39.5703125" style="460" bestFit="1" customWidth="1"/>
    <col min="3338" max="3584" width="9.140625" style="460"/>
    <col min="3585" max="3585" width="0" style="460" hidden="1" customWidth="1"/>
    <col min="3586" max="3586" width="73.7109375" style="460" customWidth="1"/>
    <col min="3587" max="3587" width="12.42578125" style="460" bestFit="1" customWidth="1"/>
    <col min="3588" max="3588" width="11.42578125" style="460" bestFit="1" customWidth="1"/>
    <col min="3589" max="3589" width="17.85546875" style="460" bestFit="1" customWidth="1"/>
    <col min="3590" max="3590" width="9.28515625" style="460" bestFit="1" customWidth="1"/>
    <col min="3591" max="3591" width="9.28515625" style="460" customWidth="1"/>
    <col min="3592" max="3592" width="17.42578125" style="460" bestFit="1" customWidth="1"/>
    <col min="3593" max="3593" width="39.5703125" style="460" bestFit="1" customWidth="1"/>
    <col min="3594" max="3840" width="9.140625" style="460"/>
    <col min="3841" max="3841" width="0" style="460" hidden="1" customWidth="1"/>
    <col min="3842" max="3842" width="73.7109375" style="460" customWidth="1"/>
    <col min="3843" max="3843" width="12.42578125" style="460" bestFit="1" customWidth="1"/>
    <col min="3844" max="3844" width="11.42578125" style="460" bestFit="1" customWidth="1"/>
    <col min="3845" max="3845" width="17.85546875" style="460" bestFit="1" customWidth="1"/>
    <col min="3846" max="3846" width="9.28515625" style="460" bestFit="1" customWidth="1"/>
    <col min="3847" max="3847" width="9.28515625" style="460" customWidth="1"/>
    <col min="3848" max="3848" width="17.42578125" style="460" bestFit="1" customWidth="1"/>
    <col min="3849" max="3849" width="39.5703125" style="460" bestFit="1" customWidth="1"/>
    <col min="3850" max="4096" width="9.140625" style="460"/>
    <col min="4097" max="4097" width="0" style="460" hidden="1" customWidth="1"/>
    <col min="4098" max="4098" width="73.7109375" style="460" customWidth="1"/>
    <col min="4099" max="4099" width="12.42578125" style="460" bestFit="1" customWidth="1"/>
    <col min="4100" max="4100" width="11.42578125" style="460" bestFit="1" customWidth="1"/>
    <col min="4101" max="4101" width="17.85546875" style="460" bestFit="1" customWidth="1"/>
    <col min="4102" max="4102" width="9.28515625" style="460" bestFit="1" customWidth="1"/>
    <col min="4103" max="4103" width="9.28515625" style="460" customWidth="1"/>
    <col min="4104" max="4104" width="17.42578125" style="460" bestFit="1" customWidth="1"/>
    <col min="4105" max="4105" width="39.5703125" style="460" bestFit="1" customWidth="1"/>
    <col min="4106" max="4352" width="9.140625" style="460"/>
    <col min="4353" max="4353" width="0" style="460" hidden="1" customWidth="1"/>
    <col min="4354" max="4354" width="73.7109375" style="460" customWidth="1"/>
    <col min="4355" max="4355" width="12.42578125" style="460" bestFit="1" customWidth="1"/>
    <col min="4356" max="4356" width="11.42578125" style="460" bestFit="1" customWidth="1"/>
    <col min="4357" max="4357" width="17.85546875" style="460" bestFit="1" customWidth="1"/>
    <col min="4358" max="4358" width="9.28515625" style="460" bestFit="1" customWidth="1"/>
    <col min="4359" max="4359" width="9.28515625" style="460" customWidth="1"/>
    <col min="4360" max="4360" width="17.42578125" style="460" bestFit="1" customWidth="1"/>
    <col min="4361" max="4361" width="39.5703125" style="460" bestFit="1" customWidth="1"/>
    <col min="4362" max="4608" width="9.140625" style="460"/>
    <col min="4609" max="4609" width="0" style="460" hidden="1" customWidth="1"/>
    <col min="4610" max="4610" width="73.7109375" style="460" customWidth="1"/>
    <col min="4611" max="4611" width="12.42578125" style="460" bestFit="1" customWidth="1"/>
    <col min="4612" max="4612" width="11.42578125" style="460" bestFit="1" customWidth="1"/>
    <col min="4613" max="4613" width="17.85546875" style="460" bestFit="1" customWidth="1"/>
    <col min="4614" max="4614" width="9.28515625" style="460" bestFit="1" customWidth="1"/>
    <col min="4615" max="4615" width="9.28515625" style="460" customWidth="1"/>
    <col min="4616" max="4616" width="17.42578125" style="460" bestFit="1" customWidth="1"/>
    <col min="4617" max="4617" width="39.5703125" style="460" bestFit="1" customWidth="1"/>
    <col min="4618" max="4864" width="9.140625" style="460"/>
    <col min="4865" max="4865" width="0" style="460" hidden="1" customWidth="1"/>
    <col min="4866" max="4866" width="73.7109375" style="460" customWidth="1"/>
    <col min="4867" max="4867" width="12.42578125" style="460" bestFit="1" customWidth="1"/>
    <col min="4868" max="4868" width="11.42578125" style="460" bestFit="1" customWidth="1"/>
    <col min="4869" max="4869" width="17.85546875" style="460" bestFit="1" customWidth="1"/>
    <col min="4870" max="4870" width="9.28515625" style="460" bestFit="1" customWidth="1"/>
    <col min="4871" max="4871" width="9.28515625" style="460" customWidth="1"/>
    <col min="4872" max="4872" width="17.42578125" style="460" bestFit="1" customWidth="1"/>
    <col min="4873" max="4873" width="39.5703125" style="460" bestFit="1" customWidth="1"/>
    <col min="4874" max="5120" width="9.140625" style="460"/>
    <col min="5121" max="5121" width="0" style="460" hidden="1" customWidth="1"/>
    <col min="5122" max="5122" width="73.7109375" style="460" customWidth="1"/>
    <col min="5123" max="5123" width="12.42578125" style="460" bestFit="1" customWidth="1"/>
    <col min="5124" max="5124" width="11.42578125" style="460" bestFit="1" customWidth="1"/>
    <col min="5125" max="5125" width="17.85546875" style="460" bestFit="1" customWidth="1"/>
    <col min="5126" max="5126" width="9.28515625" style="460" bestFit="1" customWidth="1"/>
    <col min="5127" max="5127" width="9.28515625" style="460" customWidth="1"/>
    <col min="5128" max="5128" width="17.42578125" style="460" bestFit="1" customWidth="1"/>
    <col min="5129" max="5129" width="39.5703125" style="460" bestFit="1" customWidth="1"/>
    <col min="5130" max="5376" width="9.140625" style="460"/>
    <col min="5377" max="5377" width="0" style="460" hidden="1" customWidth="1"/>
    <col min="5378" max="5378" width="73.7109375" style="460" customWidth="1"/>
    <col min="5379" max="5379" width="12.42578125" style="460" bestFit="1" customWidth="1"/>
    <col min="5380" max="5380" width="11.42578125" style="460" bestFit="1" customWidth="1"/>
    <col min="5381" max="5381" width="17.85546875" style="460" bestFit="1" customWidth="1"/>
    <col min="5382" max="5382" width="9.28515625" style="460" bestFit="1" customWidth="1"/>
    <col min="5383" max="5383" width="9.28515625" style="460" customWidth="1"/>
    <col min="5384" max="5384" width="17.42578125" style="460" bestFit="1" customWidth="1"/>
    <col min="5385" max="5385" width="39.5703125" style="460" bestFit="1" customWidth="1"/>
    <col min="5386" max="5632" width="9.140625" style="460"/>
    <col min="5633" max="5633" width="0" style="460" hidden="1" customWidth="1"/>
    <col min="5634" max="5634" width="73.7109375" style="460" customWidth="1"/>
    <col min="5635" max="5635" width="12.42578125" style="460" bestFit="1" customWidth="1"/>
    <col min="5636" max="5636" width="11.42578125" style="460" bestFit="1" customWidth="1"/>
    <col min="5637" max="5637" width="17.85546875" style="460" bestFit="1" customWidth="1"/>
    <col min="5638" max="5638" width="9.28515625" style="460" bestFit="1" customWidth="1"/>
    <col min="5639" max="5639" width="9.28515625" style="460" customWidth="1"/>
    <col min="5640" max="5640" width="17.42578125" style="460" bestFit="1" customWidth="1"/>
    <col min="5641" max="5641" width="39.5703125" style="460" bestFit="1" customWidth="1"/>
    <col min="5642" max="5888" width="9.140625" style="460"/>
    <col min="5889" max="5889" width="0" style="460" hidden="1" customWidth="1"/>
    <col min="5890" max="5890" width="73.7109375" style="460" customWidth="1"/>
    <col min="5891" max="5891" width="12.42578125" style="460" bestFit="1" customWidth="1"/>
    <col min="5892" max="5892" width="11.42578125" style="460" bestFit="1" customWidth="1"/>
    <col min="5893" max="5893" width="17.85546875" style="460" bestFit="1" customWidth="1"/>
    <col min="5894" max="5894" width="9.28515625" style="460" bestFit="1" customWidth="1"/>
    <col min="5895" max="5895" width="9.28515625" style="460" customWidth="1"/>
    <col min="5896" max="5896" width="17.42578125" style="460" bestFit="1" customWidth="1"/>
    <col min="5897" max="5897" width="39.5703125" style="460" bestFit="1" customWidth="1"/>
    <col min="5898" max="6144" width="9.140625" style="460"/>
    <col min="6145" max="6145" width="0" style="460" hidden="1" customWidth="1"/>
    <col min="6146" max="6146" width="73.7109375" style="460" customWidth="1"/>
    <col min="6147" max="6147" width="12.42578125" style="460" bestFit="1" customWidth="1"/>
    <col min="6148" max="6148" width="11.42578125" style="460" bestFit="1" customWidth="1"/>
    <col min="6149" max="6149" width="17.85546875" style="460" bestFit="1" customWidth="1"/>
    <col min="6150" max="6150" width="9.28515625" style="460" bestFit="1" customWidth="1"/>
    <col min="6151" max="6151" width="9.28515625" style="460" customWidth="1"/>
    <col min="6152" max="6152" width="17.42578125" style="460" bestFit="1" customWidth="1"/>
    <col min="6153" max="6153" width="39.5703125" style="460" bestFit="1" customWidth="1"/>
    <col min="6154" max="6400" width="9.140625" style="460"/>
    <col min="6401" max="6401" width="0" style="460" hidden="1" customWidth="1"/>
    <col min="6402" max="6402" width="73.7109375" style="460" customWidth="1"/>
    <col min="6403" max="6403" width="12.42578125" style="460" bestFit="1" customWidth="1"/>
    <col min="6404" max="6404" width="11.42578125" style="460" bestFit="1" customWidth="1"/>
    <col min="6405" max="6405" width="17.85546875" style="460" bestFit="1" customWidth="1"/>
    <col min="6406" max="6406" width="9.28515625" style="460" bestFit="1" customWidth="1"/>
    <col min="6407" max="6407" width="9.28515625" style="460" customWidth="1"/>
    <col min="6408" max="6408" width="17.42578125" style="460" bestFit="1" customWidth="1"/>
    <col min="6409" max="6409" width="39.5703125" style="460" bestFit="1" customWidth="1"/>
    <col min="6410" max="6656" width="9.140625" style="460"/>
    <col min="6657" max="6657" width="0" style="460" hidden="1" customWidth="1"/>
    <col min="6658" max="6658" width="73.7109375" style="460" customWidth="1"/>
    <col min="6659" max="6659" width="12.42578125" style="460" bestFit="1" customWidth="1"/>
    <col min="6660" max="6660" width="11.42578125" style="460" bestFit="1" customWidth="1"/>
    <col min="6661" max="6661" width="17.85546875" style="460" bestFit="1" customWidth="1"/>
    <col min="6662" max="6662" width="9.28515625" style="460" bestFit="1" customWidth="1"/>
    <col min="6663" max="6663" width="9.28515625" style="460" customWidth="1"/>
    <col min="6664" max="6664" width="17.42578125" style="460" bestFit="1" customWidth="1"/>
    <col min="6665" max="6665" width="39.5703125" style="460" bestFit="1" customWidth="1"/>
    <col min="6666" max="6912" width="9.140625" style="460"/>
    <col min="6913" max="6913" width="0" style="460" hidden="1" customWidth="1"/>
    <col min="6914" max="6914" width="73.7109375" style="460" customWidth="1"/>
    <col min="6915" max="6915" width="12.42578125" style="460" bestFit="1" customWidth="1"/>
    <col min="6916" max="6916" width="11.42578125" style="460" bestFit="1" customWidth="1"/>
    <col min="6917" max="6917" width="17.85546875" style="460" bestFit="1" customWidth="1"/>
    <col min="6918" max="6918" width="9.28515625" style="460" bestFit="1" customWidth="1"/>
    <col min="6919" max="6919" width="9.28515625" style="460" customWidth="1"/>
    <col min="6920" max="6920" width="17.42578125" style="460" bestFit="1" customWidth="1"/>
    <col min="6921" max="6921" width="39.5703125" style="460" bestFit="1" customWidth="1"/>
    <col min="6922" max="7168" width="9.140625" style="460"/>
    <col min="7169" max="7169" width="0" style="460" hidden="1" customWidth="1"/>
    <col min="7170" max="7170" width="73.7109375" style="460" customWidth="1"/>
    <col min="7171" max="7171" width="12.42578125" style="460" bestFit="1" customWidth="1"/>
    <col min="7172" max="7172" width="11.42578125" style="460" bestFit="1" customWidth="1"/>
    <col min="7173" max="7173" width="17.85546875" style="460" bestFit="1" customWidth="1"/>
    <col min="7174" max="7174" width="9.28515625" style="460" bestFit="1" customWidth="1"/>
    <col min="7175" max="7175" width="9.28515625" style="460" customWidth="1"/>
    <col min="7176" max="7176" width="17.42578125" style="460" bestFit="1" customWidth="1"/>
    <col min="7177" max="7177" width="39.5703125" style="460" bestFit="1" customWidth="1"/>
    <col min="7178" max="7424" width="9.140625" style="460"/>
    <col min="7425" max="7425" width="0" style="460" hidden="1" customWidth="1"/>
    <col min="7426" max="7426" width="73.7109375" style="460" customWidth="1"/>
    <col min="7427" max="7427" width="12.42578125" style="460" bestFit="1" customWidth="1"/>
    <col min="7428" max="7428" width="11.42578125" style="460" bestFit="1" customWidth="1"/>
    <col min="7429" max="7429" width="17.85546875" style="460" bestFit="1" customWidth="1"/>
    <col min="7430" max="7430" width="9.28515625" style="460" bestFit="1" customWidth="1"/>
    <col min="7431" max="7431" width="9.28515625" style="460" customWidth="1"/>
    <col min="7432" max="7432" width="17.42578125" style="460" bestFit="1" customWidth="1"/>
    <col min="7433" max="7433" width="39.5703125" style="460" bestFit="1" customWidth="1"/>
    <col min="7434" max="7680" width="9.140625" style="460"/>
    <col min="7681" max="7681" width="0" style="460" hidden="1" customWidth="1"/>
    <col min="7682" max="7682" width="73.7109375" style="460" customWidth="1"/>
    <col min="7683" max="7683" width="12.42578125" style="460" bestFit="1" customWidth="1"/>
    <col min="7684" max="7684" width="11.42578125" style="460" bestFit="1" customWidth="1"/>
    <col min="7685" max="7685" width="17.85546875" style="460" bestFit="1" customWidth="1"/>
    <col min="7686" max="7686" width="9.28515625" style="460" bestFit="1" customWidth="1"/>
    <col min="7687" max="7687" width="9.28515625" style="460" customWidth="1"/>
    <col min="7688" max="7688" width="17.42578125" style="460" bestFit="1" customWidth="1"/>
    <col min="7689" max="7689" width="39.5703125" style="460" bestFit="1" customWidth="1"/>
    <col min="7690" max="7936" width="9.140625" style="460"/>
    <col min="7937" max="7937" width="0" style="460" hidden="1" customWidth="1"/>
    <col min="7938" max="7938" width="73.7109375" style="460" customWidth="1"/>
    <col min="7939" max="7939" width="12.42578125" style="460" bestFit="1" customWidth="1"/>
    <col min="7940" max="7940" width="11.42578125" style="460" bestFit="1" customWidth="1"/>
    <col min="7941" max="7941" width="17.85546875" style="460" bestFit="1" customWidth="1"/>
    <col min="7942" max="7942" width="9.28515625" style="460" bestFit="1" customWidth="1"/>
    <col min="7943" max="7943" width="9.28515625" style="460" customWidth="1"/>
    <col min="7944" max="7944" width="17.42578125" style="460" bestFit="1" customWidth="1"/>
    <col min="7945" max="7945" width="39.5703125" style="460" bestFit="1" customWidth="1"/>
    <col min="7946" max="8192" width="9.140625" style="460"/>
    <col min="8193" max="8193" width="0" style="460" hidden="1" customWidth="1"/>
    <col min="8194" max="8194" width="73.7109375" style="460" customWidth="1"/>
    <col min="8195" max="8195" width="12.42578125" style="460" bestFit="1" customWidth="1"/>
    <col min="8196" max="8196" width="11.42578125" style="460" bestFit="1" customWidth="1"/>
    <col min="8197" max="8197" width="17.85546875" style="460" bestFit="1" customWidth="1"/>
    <col min="8198" max="8198" width="9.28515625" style="460" bestFit="1" customWidth="1"/>
    <col min="8199" max="8199" width="9.28515625" style="460" customWidth="1"/>
    <col min="8200" max="8200" width="17.42578125" style="460" bestFit="1" customWidth="1"/>
    <col min="8201" max="8201" width="39.5703125" style="460" bestFit="1" customWidth="1"/>
    <col min="8202" max="8448" width="9.140625" style="460"/>
    <col min="8449" max="8449" width="0" style="460" hidden="1" customWidth="1"/>
    <col min="8450" max="8450" width="73.7109375" style="460" customWidth="1"/>
    <col min="8451" max="8451" width="12.42578125" style="460" bestFit="1" customWidth="1"/>
    <col min="8452" max="8452" width="11.42578125" style="460" bestFit="1" customWidth="1"/>
    <col min="8453" max="8453" width="17.85546875" style="460" bestFit="1" customWidth="1"/>
    <col min="8454" max="8454" width="9.28515625" style="460" bestFit="1" customWidth="1"/>
    <col min="8455" max="8455" width="9.28515625" style="460" customWidth="1"/>
    <col min="8456" max="8456" width="17.42578125" style="460" bestFit="1" customWidth="1"/>
    <col min="8457" max="8457" width="39.5703125" style="460" bestFit="1" customWidth="1"/>
    <col min="8458" max="8704" width="9.140625" style="460"/>
    <col min="8705" max="8705" width="0" style="460" hidden="1" customWidth="1"/>
    <col min="8706" max="8706" width="73.7109375" style="460" customWidth="1"/>
    <col min="8707" max="8707" width="12.42578125" style="460" bestFit="1" customWidth="1"/>
    <col min="8708" max="8708" width="11.42578125" style="460" bestFit="1" customWidth="1"/>
    <col min="8709" max="8709" width="17.85546875" style="460" bestFit="1" customWidth="1"/>
    <col min="8710" max="8710" width="9.28515625" style="460" bestFit="1" customWidth="1"/>
    <col min="8711" max="8711" width="9.28515625" style="460" customWidth="1"/>
    <col min="8712" max="8712" width="17.42578125" style="460" bestFit="1" customWidth="1"/>
    <col min="8713" max="8713" width="39.5703125" style="460" bestFit="1" customWidth="1"/>
    <col min="8714" max="8960" width="9.140625" style="460"/>
    <col min="8961" max="8961" width="0" style="460" hidden="1" customWidth="1"/>
    <col min="8962" max="8962" width="73.7109375" style="460" customWidth="1"/>
    <col min="8963" max="8963" width="12.42578125" style="460" bestFit="1" customWidth="1"/>
    <col min="8964" max="8964" width="11.42578125" style="460" bestFit="1" customWidth="1"/>
    <col min="8965" max="8965" width="17.85546875" style="460" bestFit="1" customWidth="1"/>
    <col min="8966" max="8966" width="9.28515625" style="460" bestFit="1" customWidth="1"/>
    <col min="8967" max="8967" width="9.28515625" style="460" customWidth="1"/>
    <col min="8968" max="8968" width="17.42578125" style="460" bestFit="1" customWidth="1"/>
    <col min="8969" max="8969" width="39.5703125" style="460" bestFit="1" customWidth="1"/>
    <col min="8970" max="9216" width="9.140625" style="460"/>
    <col min="9217" max="9217" width="0" style="460" hidden="1" customWidth="1"/>
    <col min="9218" max="9218" width="73.7109375" style="460" customWidth="1"/>
    <col min="9219" max="9219" width="12.42578125" style="460" bestFit="1" customWidth="1"/>
    <col min="9220" max="9220" width="11.42578125" style="460" bestFit="1" customWidth="1"/>
    <col min="9221" max="9221" width="17.85546875" style="460" bestFit="1" customWidth="1"/>
    <col min="9222" max="9222" width="9.28515625" style="460" bestFit="1" customWidth="1"/>
    <col min="9223" max="9223" width="9.28515625" style="460" customWidth="1"/>
    <col min="9224" max="9224" width="17.42578125" style="460" bestFit="1" customWidth="1"/>
    <col min="9225" max="9225" width="39.5703125" style="460" bestFit="1" customWidth="1"/>
    <col min="9226" max="9472" width="9.140625" style="460"/>
    <col min="9473" max="9473" width="0" style="460" hidden="1" customWidth="1"/>
    <col min="9474" max="9474" width="73.7109375" style="460" customWidth="1"/>
    <col min="9475" max="9475" width="12.42578125" style="460" bestFit="1" customWidth="1"/>
    <col min="9476" max="9476" width="11.42578125" style="460" bestFit="1" customWidth="1"/>
    <col min="9477" max="9477" width="17.85546875" style="460" bestFit="1" customWidth="1"/>
    <col min="9478" max="9478" width="9.28515625" style="460" bestFit="1" customWidth="1"/>
    <col min="9479" max="9479" width="9.28515625" style="460" customWidth="1"/>
    <col min="9480" max="9480" width="17.42578125" style="460" bestFit="1" customWidth="1"/>
    <col min="9481" max="9481" width="39.5703125" style="460" bestFit="1" customWidth="1"/>
    <col min="9482" max="9728" width="9.140625" style="460"/>
    <col min="9729" max="9729" width="0" style="460" hidden="1" customWidth="1"/>
    <col min="9730" max="9730" width="73.7109375" style="460" customWidth="1"/>
    <col min="9731" max="9731" width="12.42578125" style="460" bestFit="1" customWidth="1"/>
    <col min="9732" max="9732" width="11.42578125" style="460" bestFit="1" customWidth="1"/>
    <col min="9733" max="9733" width="17.85546875" style="460" bestFit="1" customWidth="1"/>
    <col min="9734" max="9734" width="9.28515625" style="460" bestFit="1" customWidth="1"/>
    <col min="9735" max="9735" width="9.28515625" style="460" customWidth="1"/>
    <col min="9736" max="9736" width="17.42578125" style="460" bestFit="1" customWidth="1"/>
    <col min="9737" max="9737" width="39.5703125" style="460" bestFit="1" customWidth="1"/>
    <col min="9738" max="9984" width="9.140625" style="460"/>
    <col min="9985" max="9985" width="0" style="460" hidden="1" customWidth="1"/>
    <col min="9986" max="9986" width="73.7109375" style="460" customWidth="1"/>
    <col min="9987" max="9987" width="12.42578125" style="460" bestFit="1" customWidth="1"/>
    <col min="9988" max="9988" width="11.42578125" style="460" bestFit="1" customWidth="1"/>
    <col min="9989" max="9989" width="17.85546875" style="460" bestFit="1" customWidth="1"/>
    <col min="9990" max="9990" width="9.28515625" style="460" bestFit="1" customWidth="1"/>
    <col min="9991" max="9991" width="9.28515625" style="460" customWidth="1"/>
    <col min="9992" max="9992" width="17.42578125" style="460" bestFit="1" customWidth="1"/>
    <col min="9993" max="9993" width="39.5703125" style="460" bestFit="1" customWidth="1"/>
    <col min="9994" max="10240" width="9.140625" style="460"/>
    <col min="10241" max="10241" width="0" style="460" hidden="1" customWidth="1"/>
    <col min="10242" max="10242" width="73.7109375" style="460" customWidth="1"/>
    <col min="10243" max="10243" width="12.42578125" style="460" bestFit="1" customWidth="1"/>
    <col min="10244" max="10244" width="11.42578125" style="460" bestFit="1" customWidth="1"/>
    <col min="10245" max="10245" width="17.85546875" style="460" bestFit="1" customWidth="1"/>
    <col min="10246" max="10246" width="9.28515625" style="460" bestFit="1" customWidth="1"/>
    <col min="10247" max="10247" width="9.28515625" style="460" customWidth="1"/>
    <col min="10248" max="10248" width="17.42578125" style="460" bestFit="1" customWidth="1"/>
    <col min="10249" max="10249" width="39.5703125" style="460" bestFit="1" customWidth="1"/>
    <col min="10250" max="10496" width="9.140625" style="460"/>
    <col min="10497" max="10497" width="0" style="460" hidden="1" customWidth="1"/>
    <col min="10498" max="10498" width="73.7109375" style="460" customWidth="1"/>
    <col min="10499" max="10499" width="12.42578125" style="460" bestFit="1" customWidth="1"/>
    <col min="10500" max="10500" width="11.42578125" style="460" bestFit="1" customWidth="1"/>
    <col min="10501" max="10501" width="17.85546875" style="460" bestFit="1" customWidth="1"/>
    <col min="10502" max="10502" width="9.28515625" style="460" bestFit="1" customWidth="1"/>
    <col min="10503" max="10503" width="9.28515625" style="460" customWidth="1"/>
    <col min="10504" max="10504" width="17.42578125" style="460" bestFit="1" customWidth="1"/>
    <col min="10505" max="10505" width="39.5703125" style="460" bestFit="1" customWidth="1"/>
    <col min="10506" max="10752" width="9.140625" style="460"/>
    <col min="10753" max="10753" width="0" style="460" hidden="1" customWidth="1"/>
    <col min="10754" max="10754" width="73.7109375" style="460" customWidth="1"/>
    <col min="10755" max="10755" width="12.42578125" style="460" bestFit="1" customWidth="1"/>
    <col min="10756" max="10756" width="11.42578125" style="460" bestFit="1" customWidth="1"/>
    <col min="10757" max="10757" width="17.85546875" style="460" bestFit="1" customWidth="1"/>
    <col min="10758" max="10758" width="9.28515625" style="460" bestFit="1" customWidth="1"/>
    <col min="10759" max="10759" width="9.28515625" style="460" customWidth="1"/>
    <col min="10760" max="10760" width="17.42578125" style="460" bestFit="1" customWidth="1"/>
    <col min="10761" max="10761" width="39.5703125" style="460" bestFit="1" customWidth="1"/>
    <col min="10762" max="11008" width="9.140625" style="460"/>
    <col min="11009" max="11009" width="0" style="460" hidden="1" customWidth="1"/>
    <col min="11010" max="11010" width="73.7109375" style="460" customWidth="1"/>
    <col min="11011" max="11011" width="12.42578125" style="460" bestFit="1" customWidth="1"/>
    <col min="11012" max="11012" width="11.42578125" style="460" bestFit="1" customWidth="1"/>
    <col min="11013" max="11013" width="17.85546875" style="460" bestFit="1" customWidth="1"/>
    <col min="11014" max="11014" width="9.28515625" style="460" bestFit="1" customWidth="1"/>
    <col min="11015" max="11015" width="9.28515625" style="460" customWidth="1"/>
    <col min="11016" max="11016" width="17.42578125" style="460" bestFit="1" customWidth="1"/>
    <col min="11017" max="11017" width="39.5703125" style="460" bestFit="1" customWidth="1"/>
    <col min="11018" max="11264" width="9.140625" style="460"/>
    <col min="11265" max="11265" width="0" style="460" hidden="1" customWidth="1"/>
    <col min="11266" max="11266" width="73.7109375" style="460" customWidth="1"/>
    <col min="11267" max="11267" width="12.42578125" style="460" bestFit="1" customWidth="1"/>
    <col min="11268" max="11268" width="11.42578125" style="460" bestFit="1" customWidth="1"/>
    <col min="11269" max="11269" width="17.85546875" style="460" bestFit="1" customWidth="1"/>
    <col min="11270" max="11270" width="9.28515625" style="460" bestFit="1" customWidth="1"/>
    <col min="11271" max="11271" width="9.28515625" style="460" customWidth="1"/>
    <col min="11272" max="11272" width="17.42578125" style="460" bestFit="1" customWidth="1"/>
    <col min="11273" max="11273" width="39.5703125" style="460" bestFit="1" customWidth="1"/>
    <col min="11274" max="11520" width="9.140625" style="460"/>
    <col min="11521" max="11521" width="0" style="460" hidden="1" customWidth="1"/>
    <col min="11522" max="11522" width="73.7109375" style="460" customWidth="1"/>
    <col min="11523" max="11523" width="12.42578125" style="460" bestFit="1" customWidth="1"/>
    <col min="11524" max="11524" width="11.42578125" style="460" bestFit="1" customWidth="1"/>
    <col min="11525" max="11525" width="17.85546875" style="460" bestFit="1" customWidth="1"/>
    <col min="11526" max="11526" width="9.28515625" style="460" bestFit="1" customWidth="1"/>
    <col min="11527" max="11527" width="9.28515625" style="460" customWidth="1"/>
    <col min="11528" max="11528" width="17.42578125" style="460" bestFit="1" customWidth="1"/>
    <col min="11529" max="11529" width="39.5703125" style="460" bestFit="1" customWidth="1"/>
    <col min="11530" max="11776" width="9.140625" style="460"/>
    <col min="11777" max="11777" width="0" style="460" hidden="1" customWidth="1"/>
    <col min="11778" max="11778" width="73.7109375" style="460" customWidth="1"/>
    <col min="11779" max="11779" width="12.42578125" style="460" bestFit="1" customWidth="1"/>
    <col min="11780" max="11780" width="11.42578125" style="460" bestFit="1" customWidth="1"/>
    <col min="11781" max="11781" width="17.85546875" style="460" bestFit="1" customWidth="1"/>
    <col min="11782" max="11782" width="9.28515625" style="460" bestFit="1" customWidth="1"/>
    <col min="11783" max="11783" width="9.28515625" style="460" customWidth="1"/>
    <col min="11784" max="11784" width="17.42578125" style="460" bestFit="1" customWidth="1"/>
    <col min="11785" max="11785" width="39.5703125" style="460" bestFit="1" customWidth="1"/>
    <col min="11786" max="12032" width="9.140625" style="460"/>
    <col min="12033" max="12033" width="0" style="460" hidden="1" customWidth="1"/>
    <col min="12034" max="12034" width="73.7109375" style="460" customWidth="1"/>
    <col min="12035" max="12035" width="12.42578125" style="460" bestFit="1" customWidth="1"/>
    <col min="12036" max="12036" width="11.42578125" style="460" bestFit="1" customWidth="1"/>
    <col min="12037" max="12037" width="17.85546875" style="460" bestFit="1" customWidth="1"/>
    <col min="12038" max="12038" width="9.28515625" style="460" bestFit="1" customWidth="1"/>
    <col min="12039" max="12039" width="9.28515625" style="460" customWidth="1"/>
    <col min="12040" max="12040" width="17.42578125" style="460" bestFit="1" customWidth="1"/>
    <col min="12041" max="12041" width="39.5703125" style="460" bestFit="1" customWidth="1"/>
    <col min="12042" max="12288" width="9.140625" style="460"/>
    <col min="12289" max="12289" width="0" style="460" hidden="1" customWidth="1"/>
    <col min="12290" max="12290" width="73.7109375" style="460" customWidth="1"/>
    <col min="12291" max="12291" width="12.42578125" style="460" bestFit="1" customWidth="1"/>
    <col min="12292" max="12292" width="11.42578125" style="460" bestFit="1" customWidth="1"/>
    <col min="12293" max="12293" width="17.85546875" style="460" bestFit="1" customWidth="1"/>
    <col min="12294" max="12294" width="9.28515625" style="460" bestFit="1" customWidth="1"/>
    <col min="12295" max="12295" width="9.28515625" style="460" customWidth="1"/>
    <col min="12296" max="12296" width="17.42578125" style="460" bestFit="1" customWidth="1"/>
    <col min="12297" max="12297" width="39.5703125" style="460" bestFit="1" customWidth="1"/>
    <col min="12298" max="12544" width="9.140625" style="460"/>
    <col min="12545" max="12545" width="0" style="460" hidden="1" customWidth="1"/>
    <col min="12546" max="12546" width="73.7109375" style="460" customWidth="1"/>
    <col min="12547" max="12547" width="12.42578125" style="460" bestFit="1" customWidth="1"/>
    <col min="12548" max="12548" width="11.42578125" style="460" bestFit="1" customWidth="1"/>
    <col min="12549" max="12549" width="17.85546875" style="460" bestFit="1" customWidth="1"/>
    <col min="12550" max="12550" width="9.28515625" style="460" bestFit="1" customWidth="1"/>
    <col min="12551" max="12551" width="9.28515625" style="460" customWidth="1"/>
    <col min="12552" max="12552" width="17.42578125" style="460" bestFit="1" customWidth="1"/>
    <col min="12553" max="12553" width="39.5703125" style="460" bestFit="1" customWidth="1"/>
    <col min="12554" max="12800" width="9.140625" style="460"/>
    <col min="12801" max="12801" width="0" style="460" hidden="1" customWidth="1"/>
    <col min="12802" max="12802" width="73.7109375" style="460" customWidth="1"/>
    <col min="12803" max="12803" width="12.42578125" style="460" bestFit="1" customWidth="1"/>
    <col min="12804" max="12804" width="11.42578125" style="460" bestFit="1" customWidth="1"/>
    <col min="12805" max="12805" width="17.85546875" style="460" bestFit="1" customWidth="1"/>
    <col min="12806" max="12806" width="9.28515625" style="460" bestFit="1" customWidth="1"/>
    <col min="12807" max="12807" width="9.28515625" style="460" customWidth="1"/>
    <col min="12808" max="12808" width="17.42578125" style="460" bestFit="1" customWidth="1"/>
    <col min="12809" max="12809" width="39.5703125" style="460" bestFit="1" customWidth="1"/>
    <col min="12810" max="13056" width="9.140625" style="460"/>
    <col min="13057" max="13057" width="0" style="460" hidden="1" customWidth="1"/>
    <col min="13058" max="13058" width="73.7109375" style="460" customWidth="1"/>
    <col min="13059" max="13059" width="12.42578125" style="460" bestFit="1" customWidth="1"/>
    <col min="13060" max="13060" width="11.42578125" style="460" bestFit="1" customWidth="1"/>
    <col min="13061" max="13061" width="17.85546875" style="460" bestFit="1" customWidth="1"/>
    <col min="13062" max="13062" width="9.28515625" style="460" bestFit="1" customWidth="1"/>
    <col min="13063" max="13063" width="9.28515625" style="460" customWidth="1"/>
    <col min="13064" max="13064" width="17.42578125" style="460" bestFit="1" customWidth="1"/>
    <col min="13065" max="13065" width="39.5703125" style="460" bestFit="1" customWidth="1"/>
    <col min="13066" max="13312" width="9.140625" style="460"/>
    <col min="13313" max="13313" width="0" style="460" hidden="1" customWidth="1"/>
    <col min="13314" max="13314" width="73.7109375" style="460" customWidth="1"/>
    <col min="13315" max="13315" width="12.42578125" style="460" bestFit="1" customWidth="1"/>
    <col min="13316" max="13316" width="11.42578125" style="460" bestFit="1" customWidth="1"/>
    <col min="13317" max="13317" width="17.85546875" style="460" bestFit="1" customWidth="1"/>
    <col min="13318" max="13318" width="9.28515625" style="460" bestFit="1" customWidth="1"/>
    <col min="13319" max="13319" width="9.28515625" style="460" customWidth="1"/>
    <col min="13320" max="13320" width="17.42578125" style="460" bestFit="1" customWidth="1"/>
    <col min="13321" max="13321" width="39.5703125" style="460" bestFit="1" customWidth="1"/>
    <col min="13322" max="13568" width="9.140625" style="460"/>
    <col min="13569" max="13569" width="0" style="460" hidden="1" customWidth="1"/>
    <col min="13570" max="13570" width="73.7109375" style="460" customWidth="1"/>
    <col min="13571" max="13571" width="12.42578125" style="460" bestFit="1" customWidth="1"/>
    <col min="13572" max="13572" width="11.42578125" style="460" bestFit="1" customWidth="1"/>
    <col min="13573" max="13573" width="17.85546875" style="460" bestFit="1" customWidth="1"/>
    <col min="13574" max="13574" width="9.28515625" style="460" bestFit="1" customWidth="1"/>
    <col min="13575" max="13575" width="9.28515625" style="460" customWidth="1"/>
    <col min="13576" max="13576" width="17.42578125" style="460" bestFit="1" customWidth="1"/>
    <col min="13577" max="13577" width="39.5703125" style="460" bestFit="1" customWidth="1"/>
    <col min="13578" max="13824" width="9.140625" style="460"/>
    <col min="13825" max="13825" width="0" style="460" hidden="1" customWidth="1"/>
    <col min="13826" max="13826" width="73.7109375" style="460" customWidth="1"/>
    <col min="13827" max="13827" width="12.42578125" style="460" bestFit="1" customWidth="1"/>
    <col min="13828" max="13828" width="11.42578125" style="460" bestFit="1" customWidth="1"/>
    <col min="13829" max="13829" width="17.85546875" style="460" bestFit="1" customWidth="1"/>
    <col min="13830" max="13830" width="9.28515625" style="460" bestFit="1" customWidth="1"/>
    <col min="13831" max="13831" width="9.28515625" style="460" customWidth="1"/>
    <col min="13832" max="13832" width="17.42578125" style="460" bestFit="1" customWidth="1"/>
    <col min="13833" max="13833" width="39.5703125" style="460" bestFit="1" customWidth="1"/>
    <col min="13834" max="14080" width="9.140625" style="460"/>
    <col min="14081" max="14081" width="0" style="460" hidden="1" customWidth="1"/>
    <col min="14082" max="14082" width="73.7109375" style="460" customWidth="1"/>
    <col min="14083" max="14083" width="12.42578125" style="460" bestFit="1" customWidth="1"/>
    <col min="14084" max="14084" width="11.42578125" style="460" bestFit="1" customWidth="1"/>
    <col min="14085" max="14085" width="17.85546875" style="460" bestFit="1" customWidth="1"/>
    <col min="14086" max="14086" width="9.28515625" style="460" bestFit="1" customWidth="1"/>
    <col min="14087" max="14087" width="9.28515625" style="460" customWidth="1"/>
    <col min="14088" max="14088" width="17.42578125" style="460" bestFit="1" customWidth="1"/>
    <col min="14089" max="14089" width="39.5703125" style="460" bestFit="1" customWidth="1"/>
    <col min="14090" max="14336" width="9.140625" style="460"/>
    <col min="14337" max="14337" width="0" style="460" hidden="1" customWidth="1"/>
    <col min="14338" max="14338" width="73.7109375" style="460" customWidth="1"/>
    <col min="14339" max="14339" width="12.42578125" style="460" bestFit="1" customWidth="1"/>
    <col min="14340" max="14340" width="11.42578125" style="460" bestFit="1" customWidth="1"/>
    <col min="14341" max="14341" width="17.85546875" style="460" bestFit="1" customWidth="1"/>
    <col min="14342" max="14342" width="9.28515625" style="460" bestFit="1" customWidth="1"/>
    <col min="14343" max="14343" width="9.28515625" style="460" customWidth="1"/>
    <col min="14344" max="14344" width="17.42578125" style="460" bestFit="1" customWidth="1"/>
    <col min="14345" max="14345" width="39.5703125" style="460" bestFit="1" customWidth="1"/>
    <col min="14346" max="14592" width="9.140625" style="460"/>
    <col min="14593" max="14593" width="0" style="460" hidden="1" customWidth="1"/>
    <col min="14594" max="14594" width="73.7109375" style="460" customWidth="1"/>
    <col min="14595" max="14595" width="12.42578125" style="460" bestFit="1" customWidth="1"/>
    <col min="14596" max="14596" width="11.42578125" style="460" bestFit="1" customWidth="1"/>
    <col min="14597" max="14597" width="17.85546875" style="460" bestFit="1" customWidth="1"/>
    <col min="14598" max="14598" width="9.28515625" style="460" bestFit="1" customWidth="1"/>
    <col min="14599" max="14599" width="9.28515625" style="460" customWidth="1"/>
    <col min="14600" max="14600" width="17.42578125" style="460" bestFit="1" customWidth="1"/>
    <col min="14601" max="14601" width="39.5703125" style="460" bestFit="1" customWidth="1"/>
    <col min="14602" max="14848" width="9.140625" style="460"/>
    <col min="14849" max="14849" width="0" style="460" hidden="1" customWidth="1"/>
    <col min="14850" max="14850" width="73.7109375" style="460" customWidth="1"/>
    <col min="14851" max="14851" width="12.42578125" style="460" bestFit="1" customWidth="1"/>
    <col min="14852" max="14852" width="11.42578125" style="460" bestFit="1" customWidth="1"/>
    <col min="14853" max="14853" width="17.85546875" style="460" bestFit="1" customWidth="1"/>
    <col min="14854" max="14854" width="9.28515625" style="460" bestFit="1" customWidth="1"/>
    <col min="14855" max="14855" width="9.28515625" style="460" customWidth="1"/>
    <col min="14856" max="14856" width="17.42578125" style="460" bestFit="1" customWidth="1"/>
    <col min="14857" max="14857" width="39.5703125" style="460" bestFit="1" customWidth="1"/>
    <col min="14858" max="15104" width="9.140625" style="460"/>
    <col min="15105" max="15105" width="0" style="460" hidden="1" customWidth="1"/>
    <col min="15106" max="15106" width="73.7109375" style="460" customWidth="1"/>
    <col min="15107" max="15107" width="12.42578125" style="460" bestFit="1" customWidth="1"/>
    <col min="15108" max="15108" width="11.42578125" style="460" bestFit="1" customWidth="1"/>
    <col min="15109" max="15109" width="17.85546875" style="460" bestFit="1" customWidth="1"/>
    <col min="15110" max="15110" width="9.28515625" style="460" bestFit="1" customWidth="1"/>
    <col min="15111" max="15111" width="9.28515625" style="460" customWidth="1"/>
    <col min="15112" max="15112" width="17.42578125" style="460" bestFit="1" customWidth="1"/>
    <col min="15113" max="15113" width="39.5703125" style="460" bestFit="1" customWidth="1"/>
    <col min="15114" max="15360" width="9.140625" style="460"/>
    <col min="15361" max="15361" width="0" style="460" hidden="1" customWidth="1"/>
    <col min="15362" max="15362" width="73.7109375" style="460" customWidth="1"/>
    <col min="15363" max="15363" width="12.42578125" style="460" bestFit="1" customWidth="1"/>
    <col min="15364" max="15364" width="11.42578125" style="460" bestFit="1" customWidth="1"/>
    <col min="15365" max="15365" width="17.85546875" style="460" bestFit="1" customWidth="1"/>
    <col min="15366" max="15366" width="9.28515625" style="460" bestFit="1" customWidth="1"/>
    <col min="15367" max="15367" width="9.28515625" style="460" customWidth="1"/>
    <col min="15368" max="15368" width="17.42578125" style="460" bestFit="1" customWidth="1"/>
    <col min="15369" max="15369" width="39.5703125" style="460" bestFit="1" customWidth="1"/>
    <col min="15370" max="15616" width="9.140625" style="460"/>
    <col min="15617" max="15617" width="0" style="460" hidden="1" customWidth="1"/>
    <col min="15618" max="15618" width="73.7109375" style="460" customWidth="1"/>
    <col min="15619" max="15619" width="12.42578125" style="460" bestFit="1" customWidth="1"/>
    <col min="15620" max="15620" width="11.42578125" style="460" bestFit="1" customWidth="1"/>
    <col min="15621" max="15621" width="17.85546875" style="460" bestFit="1" customWidth="1"/>
    <col min="15622" max="15622" width="9.28515625" style="460" bestFit="1" customWidth="1"/>
    <col min="15623" max="15623" width="9.28515625" style="460" customWidth="1"/>
    <col min="15624" max="15624" width="17.42578125" style="460" bestFit="1" customWidth="1"/>
    <col min="15625" max="15625" width="39.5703125" style="460" bestFit="1" customWidth="1"/>
    <col min="15626" max="15872" width="9.140625" style="460"/>
    <col min="15873" max="15873" width="0" style="460" hidden="1" customWidth="1"/>
    <col min="15874" max="15874" width="73.7109375" style="460" customWidth="1"/>
    <col min="15875" max="15875" width="12.42578125" style="460" bestFit="1" customWidth="1"/>
    <col min="15876" max="15876" width="11.42578125" style="460" bestFit="1" customWidth="1"/>
    <col min="15877" max="15877" width="17.85546875" style="460" bestFit="1" customWidth="1"/>
    <col min="15878" max="15878" width="9.28515625" style="460" bestFit="1" customWidth="1"/>
    <col min="15879" max="15879" width="9.28515625" style="460" customWidth="1"/>
    <col min="15880" max="15880" width="17.42578125" style="460" bestFit="1" customWidth="1"/>
    <col min="15881" max="15881" width="39.5703125" style="460" bestFit="1" customWidth="1"/>
    <col min="15882" max="16128" width="9.140625" style="460"/>
    <col min="16129" max="16129" width="0" style="460" hidden="1" customWidth="1"/>
    <col min="16130" max="16130" width="73.7109375" style="460" customWidth="1"/>
    <col min="16131" max="16131" width="12.42578125" style="460" bestFit="1" customWidth="1"/>
    <col min="16132" max="16132" width="11.42578125" style="460" bestFit="1" customWidth="1"/>
    <col min="16133" max="16133" width="17.85546875" style="460" bestFit="1" customWidth="1"/>
    <col min="16134" max="16134" width="9.28515625" style="460" bestFit="1" customWidth="1"/>
    <col min="16135" max="16135" width="9.28515625" style="460" customWidth="1"/>
    <col min="16136" max="16136" width="17.42578125" style="460" bestFit="1" customWidth="1"/>
    <col min="16137" max="16137" width="39.5703125" style="460" bestFit="1" customWidth="1"/>
    <col min="16138" max="16384" width="9.140625" style="460"/>
  </cols>
  <sheetData>
    <row r="1" spans="2:26" customFormat="1" x14ac:dyDescent="0.25">
      <c r="B1" s="131" t="s">
        <v>2</v>
      </c>
      <c r="C1" s="132"/>
      <c r="D1" s="154"/>
      <c r="E1" s="134"/>
      <c r="F1" s="135"/>
      <c r="G1" s="135"/>
      <c r="H1" s="136"/>
      <c r="I1" s="137"/>
      <c r="J1" s="460"/>
      <c r="K1" s="460"/>
      <c r="L1" s="460"/>
      <c r="M1" s="460"/>
      <c r="N1" s="460"/>
      <c r="O1" s="460"/>
      <c r="P1" s="460"/>
      <c r="Q1" s="460"/>
      <c r="R1" s="460"/>
      <c r="S1" s="460"/>
      <c r="T1" s="460"/>
      <c r="U1" s="460"/>
      <c r="V1" s="460"/>
      <c r="W1" s="460"/>
      <c r="X1" s="460"/>
      <c r="Y1" s="460"/>
      <c r="Z1" s="460"/>
    </row>
    <row r="2" spans="2:26" customFormat="1" x14ac:dyDescent="0.25">
      <c r="B2" s="139" t="s">
        <v>700</v>
      </c>
      <c r="C2" s="285"/>
      <c r="D2" s="461"/>
      <c r="E2" s="285"/>
      <c r="F2" s="462"/>
      <c r="G2" s="462"/>
      <c r="H2" s="155"/>
      <c r="I2" s="137"/>
      <c r="J2" s="460"/>
      <c r="K2" s="460"/>
      <c r="L2" s="460"/>
      <c r="M2" s="460"/>
      <c r="N2" s="460"/>
      <c r="O2" s="460"/>
      <c r="P2" s="460"/>
      <c r="Q2" s="460"/>
      <c r="R2" s="460"/>
      <c r="S2" s="460"/>
      <c r="T2" s="460"/>
      <c r="U2" s="460"/>
      <c r="V2" s="460"/>
      <c r="W2" s="460"/>
      <c r="X2" s="460"/>
      <c r="Y2" s="460"/>
      <c r="Z2" s="460"/>
    </row>
    <row r="3" spans="2:26" customFormat="1" x14ac:dyDescent="0.25">
      <c r="B3" s="25" t="s">
        <v>746</v>
      </c>
      <c r="C3" s="288"/>
      <c r="D3" s="463"/>
      <c r="E3" s="288"/>
      <c r="F3" s="464"/>
      <c r="G3" s="464"/>
      <c r="H3" s="143"/>
      <c r="I3" s="137"/>
      <c r="J3" s="460"/>
      <c r="K3" s="460"/>
      <c r="L3" s="460"/>
      <c r="M3" s="460"/>
      <c r="N3" s="460"/>
      <c r="O3" s="460"/>
      <c r="P3" s="460"/>
      <c r="Q3" s="460"/>
      <c r="R3" s="460"/>
      <c r="S3" s="460"/>
      <c r="T3" s="460"/>
      <c r="U3" s="460"/>
      <c r="V3" s="460"/>
      <c r="W3" s="460"/>
      <c r="X3" s="460"/>
      <c r="Y3" s="460"/>
      <c r="Z3" s="460"/>
    </row>
    <row r="4" spans="2:26" customFormat="1" x14ac:dyDescent="0.25">
      <c r="B4" s="139"/>
      <c r="C4" s="288"/>
      <c r="D4" s="463"/>
      <c r="E4" s="288"/>
      <c r="F4" s="464"/>
      <c r="G4" s="464"/>
      <c r="H4" s="143"/>
      <c r="I4" s="137"/>
      <c r="J4" s="460"/>
      <c r="K4" s="460"/>
      <c r="L4" s="460"/>
      <c r="M4" s="460"/>
      <c r="N4" s="460"/>
      <c r="O4" s="460"/>
      <c r="P4" s="460"/>
      <c r="Q4" s="460"/>
      <c r="R4" s="460"/>
      <c r="S4" s="460"/>
      <c r="T4" s="460"/>
      <c r="U4" s="460"/>
      <c r="V4" s="460"/>
      <c r="W4" s="460"/>
      <c r="X4" s="460"/>
      <c r="Y4" s="460"/>
      <c r="Z4" s="460"/>
    </row>
    <row r="5" spans="2:26" customFormat="1" ht="45" x14ac:dyDescent="0.25">
      <c r="B5" s="156" t="s">
        <v>4</v>
      </c>
      <c r="C5" s="52" t="s">
        <v>5</v>
      </c>
      <c r="D5" s="157" t="s">
        <v>6</v>
      </c>
      <c r="E5" s="218" t="s">
        <v>7</v>
      </c>
      <c r="F5" s="158" t="s">
        <v>8</v>
      </c>
      <c r="G5" s="159" t="s">
        <v>9</v>
      </c>
      <c r="H5" s="160" t="s">
        <v>10</v>
      </c>
      <c r="I5" s="137"/>
      <c r="J5" s="460"/>
      <c r="K5" s="460"/>
      <c r="L5" s="460"/>
      <c r="M5" s="460"/>
      <c r="N5" s="460"/>
      <c r="O5" s="460"/>
      <c r="P5" s="460"/>
      <c r="Q5" s="460"/>
      <c r="R5" s="460"/>
      <c r="S5" s="460"/>
      <c r="T5" s="460"/>
      <c r="U5" s="460"/>
      <c r="V5" s="460"/>
      <c r="W5" s="460"/>
      <c r="X5" s="460"/>
      <c r="Y5" s="460"/>
      <c r="Z5" s="460"/>
    </row>
    <row r="6" spans="2:26" customFormat="1" x14ac:dyDescent="0.25">
      <c r="B6" s="161" t="s">
        <v>11</v>
      </c>
      <c r="C6" s="120"/>
      <c r="D6" s="162"/>
      <c r="E6" s="120"/>
      <c r="F6" s="120"/>
      <c r="G6" s="120"/>
      <c r="H6" s="120"/>
      <c r="I6" s="137"/>
      <c r="J6" s="460"/>
      <c r="K6" s="460"/>
      <c r="L6" s="460"/>
      <c r="M6" s="460"/>
      <c r="N6" s="460"/>
      <c r="O6" s="460"/>
      <c r="P6" s="460"/>
      <c r="Q6" s="460"/>
      <c r="R6" s="460"/>
      <c r="S6" s="460"/>
      <c r="T6" s="460"/>
      <c r="U6" s="460"/>
      <c r="V6" s="460"/>
      <c r="W6" s="460"/>
      <c r="X6" s="460"/>
      <c r="Y6" s="460"/>
      <c r="Z6" s="460"/>
    </row>
    <row r="7" spans="2:26" customFormat="1" x14ac:dyDescent="0.25">
      <c r="B7" s="161" t="s">
        <v>12</v>
      </c>
      <c r="C7" s="120"/>
      <c r="D7" s="162"/>
      <c r="E7" s="120"/>
      <c r="F7" s="120"/>
      <c r="G7" s="120"/>
      <c r="H7" s="120"/>
      <c r="I7" s="137"/>
      <c r="J7" s="460"/>
      <c r="K7" s="460"/>
      <c r="L7" s="460"/>
      <c r="M7" s="460"/>
      <c r="N7" s="460"/>
      <c r="O7" s="460"/>
      <c r="P7" s="460"/>
      <c r="Q7" s="460"/>
      <c r="R7" s="460"/>
      <c r="S7" s="460"/>
      <c r="T7" s="460"/>
      <c r="U7" s="460"/>
      <c r="V7" s="460"/>
      <c r="W7" s="460"/>
      <c r="X7" s="460"/>
      <c r="Y7" s="460"/>
      <c r="Z7" s="460"/>
    </row>
    <row r="8" spans="2:26" customFormat="1" x14ac:dyDescent="0.25">
      <c r="B8" s="161" t="s">
        <v>13</v>
      </c>
      <c r="C8" s="120"/>
      <c r="D8" s="162"/>
      <c r="E8" s="120"/>
      <c r="F8" s="120"/>
      <c r="G8" s="120"/>
      <c r="H8" s="120"/>
      <c r="I8" s="137"/>
      <c r="J8" s="460"/>
      <c r="K8" s="460"/>
      <c r="L8" s="460"/>
      <c r="M8" s="460"/>
      <c r="N8" s="460"/>
      <c r="O8" s="460"/>
      <c r="P8" s="460"/>
      <c r="Q8" s="460"/>
      <c r="R8" s="460"/>
      <c r="S8" s="460"/>
      <c r="T8" s="460"/>
      <c r="U8" s="460"/>
      <c r="V8" s="460"/>
      <c r="W8" s="460"/>
      <c r="X8" s="460"/>
      <c r="Y8" s="460"/>
      <c r="Z8" s="460"/>
    </row>
    <row r="9" spans="2:26" customFormat="1" x14ac:dyDescent="0.25">
      <c r="B9" s="166" t="s">
        <v>701</v>
      </c>
      <c r="C9" s="167" t="s">
        <v>15</v>
      </c>
      <c r="D9" s="173">
        <v>250</v>
      </c>
      <c r="E9" s="467">
        <v>2672.98</v>
      </c>
      <c r="F9" s="466">
        <v>9.0399999999999991</v>
      </c>
      <c r="G9" s="467">
        <v>4.1598999999999995</v>
      </c>
      <c r="H9" s="167" t="s">
        <v>702</v>
      </c>
      <c r="I9" s="137"/>
      <c r="J9" s="460"/>
      <c r="K9" s="491"/>
      <c r="L9" s="460"/>
      <c r="M9" s="492"/>
      <c r="N9" s="460"/>
      <c r="O9" s="460"/>
      <c r="P9" s="460"/>
      <c r="Q9" s="460"/>
      <c r="R9" s="460"/>
      <c r="S9" s="460"/>
      <c r="T9" s="460"/>
      <c r="U9" s="460"/>
      <c r="V9" s="460"/>
      <c r="W9" s="460"/>
      <c r="X9" s="460"/>
      <c r="Y9" s="460"/>
      <c r="Z9" s="460"/>
    </row>
    <row r="10" spans="2:26" customFormat="1" x14ac:dyDescent="0.25">
      <c r="B10" s="166" t="s">
        <v>703</v>
      </c>
      <c r="C10" s="167" t="s">
        <v>15</v>
      </c>
      <c r="D10" s="173">
        <v>250</v>
      </c>
      <c r="E10" s="467">
        <v>2652.81</v>
      </c>
      <c r="F10" s="466">
        <v>8.9700000000000006</v>
      </c>
      <c r="G10" s="467">
        <v>4.1048999999999998</v>
      </c>
      <c r="H10" s="167" t="s">
        <v>704</v>
      </c>
      <c r="I10" s="137"/>
      <c r="J10" s="460"/>
      <c r="K10" s="491"/>
      <c r="L10" s="460"/>
      <c r="M10" s="492"/>
      <c r="N10" s="460"/>
      <c r="O10" s="460"/>
      <c r="P10" s="460"/>
      <c r="Q10" s="460"/>
      <c r="R10" s="460"/>
      <c r="S10" s="460"/>
      <c r="T10" s="460"/>
      <c r="U10" s="460"/>
      <c r="V10" s="460"/>
      <c r="W10" s="460"/>
      <c r="X10" s="460"/>
      <c r="Y10" s="460"/>
      <c r="Z10" s="460"/>
    </row>
    <row r="11" spans="2:26" customFormat="1" x14ac:dyDescent="0.25">
      <c r="B11" s="166" t="s">
        <v>705</v>
      </c>
      <c r="C11" s="167" t="s">
        <v>15</v>
      </c>
      <c r="D11" s="173">
        <v>250</v>
      </c>
      <c r="E11" s="467">
        <v>2650.24</v>
      </c>
      <c r="F11" s="466">
        <v>8.9600000000000009</v>
      </c>
      <c r="G11" s="467">
        <v>4.1951999999999998</v>
      </c>
      <c r="H11" s="167" t="s">
        <v>706</v>
      </c>
      <c r="I11" s="137"/>
      <c r="J11" s="460"/>
      <c r="K11" s="491"/>
      <c r="L11" s="460"/>
      <c r="M11" s="492"/>
      <c r="N11" s="460"/>
      <c r="O11" s="460"/>
      <c r="P11" s="460"/>
      <c r="Q11" s="460"/>
      <c r="R11" s="460"/>
      <c r="S11" s="460"/>
      <c r="T11" s="460"/>
      <c r="U11" s="460"/>
      <c r="V11" s="460"/>
      <c r="W11" s="460"/>
      <c r="X11" s="460"/>
      <c r="Y11" s="460"/>
      <c r="Z11" s="460"/>
    </row>
    <row r="12" spans="2:26" customFormat="1" x14ac:dyDescent="0.25">
      <c r="B12" s="166" t="s">
        <v>499</v>
      </c>
      <c r="C12" s="167" t="s">
        <v>15</v>
      </c>
      <c r="D12" s="173">
        <v>240</v>
      </c>
      <c r="E12" s="467">
        <v>2485.17</v>
      </c>
      <c r="F12" s="466">
        <v>8.4</v>
      </c>
      <c r="G12" s="467">
        <v>3.7690000000000001</v>
      </c>
      <c r="H12" s="167" t="s">
        <v>500</v>
      </c>
      <c r="I12" s="137"/>
      <c r="J12" s="460"/>
      <c r="K12" s="491"/>
      <c r="L12" s="460"/>
      <c r="M12" s="492"/>
      <c r="N12" s="460"/>
      <c r="O12" s="460"/>
      <c r="P12" s="460"/>
      <c r="Q12" s="460"/>
      <c r="R12" s="460"/>
      <c r="S12" s="460"/>
      <c r="T12" s="460"/>
      <c r="U12" s="460"/>
      <c r="V12" s="460"/>
      <c r="W12" s="460"/>
      <c r="X12" s="460"/>
      <c r="Y12" s="460"/>
      <c r="Z12" s="460"/>
    </row>
    <row r="13" spans="2:26" customFormat="1" x14ac:dyDescent="0.25">
      <c r="B13" s="166" t="s">
        <v>834</v>
      </c>
      <c r="C13" s="167" t="s">
        <v>15</v>
      </c>
      <c r="D13" s="173">
        <v>220</v>
      </c>
      <c r="E13" s="467">
        <v>2358.5</v>
      </c>
      <c r="F13" s="466">
        <v>7.98</v>
      </c>
      <c r="G13" s="467">
        <v>3.9198999999999997</v>
      </c>
      <c r="H13" s="167" t="s">
        <v>835</v>
      </c>
      <c r="I13" s="137"/>
      <c r="J13" s="460"/>
      <c r="K13" s="491"/>
      <c r="L13" s="460"/>
      <c r="M13" s="492"/>
      <c r="N13" s="460"/>
      <c r="O13" s="460"/>
      <c r="P13" s="460"/>
      <c r="Q13" s="460"/>
      <c r="R13" s="460"/>
      <c r="S13" s="460"/>
      <c r="T13" s="460"/>
      <c r="U13" s="460"/>
      <c r="V13" s="460"/>
      <c r="W13" s="460"/>
      <c r="X13" s="460"/>
      <c r="Y13" s="460"/>
      <c r="Z13" s="460"/>
    </row>
    <row r="14" spans="2:26" customFormat="1" x14ac:dyDescent="0.25">
      <c r="B14" s="166" t="s">
        <v>707</v>
      </c>
      <c r="C14" s="167" t="s">
        <v>15</v>
      </c>
      <c r="D14" s="173">
        <v>200</v>
      </c>
      <c r="E14" s="467">
        <v>2139.91</v>
      </c>
      <c r="F14" s="466">
        <v>7.24</v>
      </c>
      <c r="G14" s="467">
        <v>3.9849999999999994</v>
      </c>
      <c r="H14" s="167" t="s">
        <v>708</v>
      </c>
      <c r="I14" s="137"/>
      <c r="J14" s="460"/>
      <c r="K14" s="491"/>
      <c r="L14" s="460"/>
      <c r="M14" s="492"/>
      <c r="N14" s="460"/>
      <c r="O14" s="460"/>
      <c r="P14" s="460"/>
      <c r="Q14" s="460"/>
      <c r="R14" s="460"/>
      <c r="S14" s="460"/>
      <c r="T14" s="460"/>
      <c r="U14" s="460"/>
      <c r="V14" s="460"/>
      <c r="W14" s="460"/>
      <c r="X14" s="460"/>
      <c r="Y14" s="460"/>
      <c r="Z14" s="460"/>
    </row>
    <row r="15" spans="2:26" customFormat="1" x14ac:dyDescent="0.25">
      <c r="B15" s="166" t="s">
        <v>709</v>
      </c>
      <c r="C15" s="167" t="s">
        <v>30</v>
      </c>
      <c r="D15" s="173">
        <v>120</v>
      </c>
      <c r="E15" s="467">
        <v>1659.72</v>
      </c>
      <c r="F15" s="466">
        <v>5.61</v>
      </c>
      <c r="G15" s="467">
        <v>4.6100000000000003</v>
      </c>
      <c r="H15" s="167" t="s">
        <v>710</v>
      </c>
      <c r="I15" s="137"/>
      <c r="J15" s="460"/>
      <c r="K15" s="491"/>
      <c r="L15" s="460"/>
      <c r="M15" s="492"/>
      <c r="N15" s="460"/>
      <c r="O15" s="460"/>
      <c r="P15" s="460"/>
      <c r="Q15" s="460"/>
      <c r="R15" s="460"/>
      <c r="S15" s="460"/>
      <c r="T15" s="460"/>
      <c r="U15" s="460"/>
      <c r="V15" s="460"/>
      <c r="W15" s="460"/>
      <c r="X15" s="460"/>
      <c r="Y15" s="460"/>
      <c r="Z15" s="460"/>
    </row>
    <row r="16" spans="2:26" customFormat="1" x14ac:dyDescent="0.25">
      <c r="B16" s="166" t="s">
        <v>711</v>
      </c>
      <c r="C16" s="167" t="s">
        <v>237</v>
      </c>
      <c r="D16" s="173">
        <v>100</v>
      </c>
      <c r="E16" s="467">
        <v>1073.08</v>
      </c>
      <c r="F16" s="466">
        <v>3.63</v>
      </c>
      <c r="G16" s="467">
        <v>3.9002999999999997</v>
      </c>
      <c r="H16" s="167" t="s">
        <v>712</v>
      </c>
      <c r="I16" s="137"/>
      <c r="J16" s="460"/>
      <c r="K16" s="491"/>
      <c r="L16" s="460"/>
      <c r="M16" s="492"/>
      <c r="N16" s="460"/>
      <c r="O16" s="460"/>
      <c r="P16" s="460"/>
      <c r="Q16" s="460"/>
      <c r="R16" s="460"/>
      <c r="S16" s="460"/>
      <c r="T16" s="460"/>
      <c r="U16" s="460"/>
      <c r="V16" s="460"/>
      <c r="W16" s="460"/>
      <c r="X16" s="460"/>
      <c r="Y16" s="460"/>
      <c r="Z16" s="460"/>
    </row>
    <row r="17" spans="2:26" customFormat="1" x14ac:dyDescent="0.25">
      <c r="B17" s="166" t="s">
        <v>713</v>
      </c>
      <c r="C17" s="167" t="s">
        <v>15</v>
      </c>
      <c r="D17" s="173">
        <v>100</v>
      </c>
      <c r="E17" s="467">
        <v>1068.73</v>
      </c>
      <c r="F17" s="466">
        <v>3.61</v>
      </c>
      <c r="G17" s="467">
        <v>4.0199999999999996</v>
      </c>
      <c r="H17" s="167" t="s">
        <v>714</v>
      </c>
      <c r="I17" s="137"/>
      <c r="J17" s="460"/>
      <c r="K17" s="491"/>
      <c r="L17" s="460"/>
      <c r="M17" s="492"/>
      <c r="N17" s="460"/>
      <c r="O17" s="460"/>
      <c r="P17" s="460"/>
      <c r="Q17" s="460"/>
      <c r="R17" s="460"/>
      <c r="S17" s="460"/>
      <c r="T17" s="460"/>
      <c r="U17" s="460"/>
      <c r="V17" s="460"/>
      <c r="W17" s="460"/>
      <c r="X17" s="460"/>
      <c r="Y17" s="460"/>
      <c r="Z17" s="460"/>
    </row>
    <row r="18" spans="2:26" customFormat="1" x14ac:dyDescent="0.25">
      <c r="B18" s="166" t="s">
        <v>715</v>
      </c>
      <c r="C18" s="167" t="s">
        <v>15</v>
      </c>
      <c r="D18" s="173">
        <v>100</v>
      </c>
      <c r="E18" s="467">
        <v>1052.99</v>
      </c>
      <c r="F18" s="466">
        <v>3.56</v>
      </c>
      <c r="G18" s="467">
        <v>4.1300000000000008</v>
      </c>
      <c r="H18" s="167" t="s">
        <v>716</v>
      </c>
      <c r="I18" s="137"/>
      <c r="J18" s="460"/>
      <c r="K18" s="491"/>
      <c r="L18" s="460"/>
      <c r="M18" s="492"/>
      <c r="N18" s="460"/>
      <c r="O18" s="460"/>
      <c r="P18" s="460"/>
      <c r="Q18" s="460"/>
      <c r="R18" s="460"/>
      <c r="S18" s="460"/>
      <c r="T18" s="460"/>
      <c r="U18" s="460"/>
      <c r="V18" s="460"/>
      <c r="W18" s="460"/>
      <c r="X18" s="460"/>
      <c r="Y18" s="460"/>
      <c r="Z18" s="460"/>
    </row>
    <row r="19" spans="2:26" customFormat="1" x14ac:dyDescent="0.25">
      <c r="B19" s="166" t="s">
        <v>717</v>
      </c>
      <c r="C19" s="167" t="s">
        <v>15</v>
      </c>
      <c r="D19" s="173">
        <v>50</v>
      </c>
      <c r="E19" s="467">
        <v>537.4</v>
      </c>
      <c r="F19" s="467">
        <v>1.82</v>
      </c>
      <c r="G19" s="467">
        <v>3.8700000000000006</v>
      </c>
      <c r="H19" s="167" t="s">
        <v>718</v>
      </c>
      <c r="I19" s="137"/>
      <c r="J19" s="460"/>
      <c r="K19" s="491"/>
      <c r="L19" s="460"/>
      <c r="M19" s="492"/>
      <c r="N19" s="460"/>
      <c r="O19" s="460"/>
      <c r="P19" s="460"/>
      <c r="Q19" s="460"/>
      <c r="R19" s="460"/>
      <c r="S19" s="460"/>
      <c r="T19" s="460"/>
      <c r="U19" s="460"/>
      <c r="V19" s="460"/>
      <c r="W19" s="460"/>
      <c r="X19" s="460"/>
      <c r="Y19" s="460"/>
      <c r="Z19" s="460"/>
    </row>
    <row r="20" spans="2:26" customFormat="1" x14ac:dyDescent="0.25">
      <c r="B20" s="468" t="s">
        <v>79</v>
      </c>
      <c r="C20" s="167"/>
      <c r="D20" s="190"/>
      <c r="E20" s="182">
        <f>SUM(E9:E19)</f>
        <v>20351.530000000006</v>
      </c>
      <c r="F20" s="182">
        <f>SUM(F9:F19)</f>
        <v>68.819999999999993</v>
      </c>
      <c r="G20" s="191"/>
      <c r="H20" s="493"/>
      <c r="I20" s="137"/>
      <c r="J20" s="460"/>
      <c r="K20" s="460"/>
      <c r="L20" s="460"/>
      <c r="M20" s="460"/>
      <c r="N20" s="460"/>
      <c r="O20" s="460"/>
      <c r="P20" s="460"/>
      <c r="Q20" s="460"/>
      <c r="R20" s="460"/>
      <c r="S20" s="460"/>
      <c r="T20" s="460"/>
      <c r="U20" s="460"/>
      <c r="V20" s="460"/>
      <c r="W20" s="460"/>
      <c r="X20" s="460"/>
      <c r="Y20" s="460"/>
      <c r="Z20" s="460"/>
    </row>
    <row r="21" spans="2:26" customFormat="1" x14ac:dyDescent="0.25">
      <c r="B21" s="172" t="s">
        <v>363</v>
      </c>
      <c r="C21" s="167"/>
      <c r="D21" s="190"/>
      <c r="E21" s="192"/>
      <c r="F21" s="193"/>
      <c r="G21" s="191"/>
      <c r="H21" s="493"/>
      <c r="I21" s="137"/>
      <c r="J21" s="460"/>
      <c r="K21" s="460"/>
      <c r="L21" s="460"/>
      <c r="M21" s="460"/>
      <c r="N21" s="460"/>
      <c r="O21" s="460"/>
      <c r="P21" s="460"/>
      <c r="Q21" s="460"/>
      <c r="R21" s="460"/>
      <c r="S21" s="460"/>
      <c r="T21" s="460"/>
      <c r="U21" s="460"/>
      <c r="V21" s="460"/>
      <c r="W21" s="460"/>
      <c r="X21" s="460"/>
      <c r="Y21" s="460"/>
      <c r="Z21" s="460"/>
    </row>
    <row r="22" spans="2:26" customFormat="1" x14ac:dyDescent="0.25">
      <c r="B22" s="172" t="s">
        <v>13</v>
      </c>
      <c r="C22" s="167"/>
      <c r="D22" s="190"/>
      <c r="E22" s="192"/>
      <c r="F22" s="191"/>
      <c r="G22" s="191"/>
      <c r="H22" s="493"/>
      <c r="I22" s="137"/>
      <c r="J22" s="460"/>
      <c r="K22" s="460"/>
      <c r="L22" s="460"/>
      <c r="M22" s="460"/>
      <c r="N22" s="460"/>
      <c r="O22" s="460"/>
      <c r="P22" s="460"/>
      <c r="Q22" s="460"/>
      <c r="R22" s="460"/>
      <c r="S22" s="460"/>
      <c r="T22" s="460"/>
      <c r="U22" s="460"/>
      <c r="V22" s="460"/>
      <c r="W22" s="460"/>
      <c r="X22" s="460"/>
      <c r="Y22" s="460"/>
      <c r="Z22" s="460"/>
    </row>
    <row r="23" spans="2:26" customFormat="1" x14ac:dyDescent="0.25">
      <c r="B23" s="175" t="s">
        <v>719</v>
      </c>
      <c r="C23" s="167" t="s">
        <v>15</v>
      </c>
      <c r="D23" s="190">
        <v>230</v>
      </c>
      <c r="E23" s="194">
        <v>3098.6</v>
      </c>
      <c r="F23" s="195">
        <v>10.48</v>
      </c>
      <c r="G23" s="195">
        <v>4.2498000000000005</v>
      </c>
      <c r="H23" s="493" t="s">
        <v>720</v>
      </c>
      <c r="I23" s="137"/>
      <c r="J23" s="460"/>
      <c r="K23" s="460"/>
      <c r="L23" s="460"/>
      <c r="M23" s="460"/>
      <c r="N23" s="460"/>
      <c r="O23" s="460"/>
      <c r="P23" s="460"/>
      <c r="Q23" s="460"/>
      <c r="R23" s="460"/>
      <c r="S23" s="460"/>
      <c r="T23" s="460"/>
      <c r="U23" s="460"/>
      <c r="V23" s="460"/>
      <c r="W23" s="460"/>
      <c r="X23" s="460"/>
      <c r="Y23" s="460"/>
      <c r="Z23" s="460"/>
    </row>
    <row r="24" spans="2:26" customFormat="1" x14ac:dyDescent="0.25">
      <c r="B24" s="175" t="s">
        <v>721</v>
      </c>
      <c r="C24" s="167" t="s">
        <v>237</v>
      </c>
      <c r="D24" s="190">
        <v>300</v>
      </c>
      <c r="E24" s="194">
        <v>2963.83</v>
      </c>
      <c r="F24" s="196">
        <v>10.02</v>
      </c>
      <c r="G24" s="195">
        <v>4.41</v>
      </c>
      <c r="H24" s="493" t="s">
        <v>722</v>
      </c>
      <c r="I24" s="137"/>
      <c r="J24" s="460"/>
      <c r="K24" s="460"/>
      <c r="L24" s="460"/>
      <c r="M24" s="460"/>
      <c r="N24" s="460"/>
      <c r="O24" s="460"/>
      <c r="P24" s="460"/>
      <c r="Q24" s="460"/>
      <c r="R24" s="460"/>
      <c r="S24" s="460"/>
      <c r="T24" s="460"/>
      <c r="U24" s="460"/>
      <c r="V24" s="460"/>
      <c r="W24" s="460"/>
      <c r="X24" s="460"/>
      <c r="Y24" s="460"/>
      <c r="Z24" s="460"/>
    </row>
    <row r="25" spans="2:26" customFormat="1" x14ac:dyDescent="0.25">
      <c r="B25" s="468" t="s">
        <v>79</v>
      </c>
      <c r="C25" s="167"/>
      <c r="D25" s="190"/>
      <c r="E25" s="182">
        <f>SUM(E23:E24)</f>
        <v>6062.43</v>
      </c>
      <c r="F25" s="182">
        <f>SUM(F23:F24)</f>
        <v>20.5</v>
      </c>
      <c r="G25" s="191"/>
      <c r="H25" s="493"/>
      <c r="I25" s="137"/>
      <c r="J25" s="460"/>
      <c r="K25" s="460"/>
      <c r="L25" s="460"/>
      <c r="M25" s="460"/>
      <c r="N25" s="460"/>
      <c r="O25" s="460"/>
      <c r="P25" s="460"/>
      <c r="Q25" s="460"/>
      <c r="R25" s="460"/>
      <c r="S25" s="460"/>
      <c r="T25" s="460"/>
      <c r="U25" s="460"/>
      <c r="V25" s="460"/>
      <c r="W25" s="460"/>
      <c r="X25" s="460"/>
      <c r="Y25" s="460"/>
      <c r="Z25" s="460"/>
    </row>
    <row r="26" spans="2:26" customFormat="1" x14ac:dyDescent="0.25">
      <c r="B26" s="475" t="s">
        <v>86</v>
      </c>
      <c r="C26" s="167"/>
      <c r="D26" s="190"/>
      <c r="E26" s="192"/>
      <c r="F26" s="192"/>
      <c r="G26" s="191"/>
      <c r="H26" s="493"/>
      <c r="I26" s="137"/>
      <c r="J26" s="460"/>
      <c r="K26" s="460"/>
      <c r="L26" s="460"/>
      <c r="M26" s="460"/>
      <c r="N26" s="460"/>
      <c r="O26" s="460"/>
      <c r="P26" s="460"/>
      <c r="Q26" s="460"/>
      <c r="R26" s="460"/>
      <c r="S26" s="460"/>
      <c r="T26" s="460"/>
      <c r="U26" s="460"/>
      <c r="V26" s="460"/>
      <c r="W26" s="460"/>
      <c r="X26" s="460"/>
      <c r="Y26" s="460"/>
      <c r="Z26" s="460"/>
    </row>
    <row r="27" spans="2:26" customFormat="1" x14ac:dyDescent="0.25">
      <c r="B27" s="475" t="s">
        <v>85</v>
      </c>
      <c r="C27" s="167"/>
      <c r="D27" s="190"/>
      <c r="E27" s="192"/>
      <c r="F27" s="192"/>
      <c r="G27" s="191"/>
      <c r="H27" s="493"/>
      <c r="I27" s="137"/>
      <c r="J27" s="460"/>
      <c r="K27" s="460"/>
      <c r="L27" s="460"/>
      <c r="M27" s="460"/>
      <c r="N27" s="460"/>
      <c r="O27" s="460"/>
      <c r="P27" s="460"/>
      <c r="Q27" s="460"/>
      <c r="R27" s="460"/>
      <c r="S27" s="460"/>
      <c r="T27" s="460"/>
      <c r="U27" s="460"/>
      <c r="V27" s="460"/>
      <c r="W27" s="460"/>
      <c r="X27" s="460"/>
      <c r="Y27" s="460"/>
      <c r="Z27" s="460"/>
    </row>
    <row r="28" spans="2:26" customFormat="1" x14ac:dyDescent="0.25">
      <c r="B28" s="474" t="s">
        <v>323</v>
      </c>
      <c r="C28" s="167" t="s">
        <v>90</v>
      </c>
      <c r="D28" s="190">
        <v>812000</v>
      </c>
      <c r="E28" s="194">
        <v>811.26</v>
      </c>
      <c r="F28" s="194">
        <v>2.74</v>
      </c>
      <c r="G28" s="195">
        <v>3.3244999999999996</v>
      </c>
      <c r="H28" s="493" t="s">
        <v>324</v>
      </c>
      <c r="I28" s="137"/>
      <c r="J28" s="460"/>
      <c r="K28" s="460"/>
      <c r="L28" s="460"/>
      <c r="M28" s="460"/>
      <c r="N28" s="460"/>
      <c r="O28" s="460"/>
      <c r="P28" s="460"/>
      <c r="Q28" s="460"/>
      <c r="R28" s="460"/>
      <c r="S28" s="460"/>
      <c r="T28" s="460"/>
      <c r="U28" s="460"/>
      <c r="V28" s="460"/>
      <c r="W28" s="460"/>
      <c r="X28" s="460"/>
      <c r="Y28" s="460"/>
      <c r="Z28" s="460"/>
    </row>
    <row r="29" spans="2:26" customFormat="1" x14ac:dyDescent="0.25">
      <c r="B29" s="474" t="s">
        <v>408</v>
      </c>
      <c r="C29" s="167" t="s">
        <v>90</v>
      </c>
      <c r="D29" s="190">
        <v>600000</v>
      </c>
      <c r="E29" s="194">
        <v>598.76</v>
      </c>
      <c r="F29" s="194">
        <v>2.02</v>
      </c>
      <c r="G29" s="195">
        <v>3.2997999999999998</v>
      </c>
      <c r="H29" s="493" t="s">
        <v>409</v>
      </c>
      <c r="I29" s="137"/>
      <c r="J29" s="460"/>
      <c r="K29" s="460"/>
      <c r="L29" s="460"/>
      <c r="M29" s="460"/>
      <c r="N29" s="460"/>
      <c r="O29" s="460"/>
      <c r="P29" s="460"/>
      <c r="Q29" s="460"/>
      <c r="R29" s="460"/>
      <c r="S29" s="460"/>
      <c r="T29" s="460"/>
      <c r="U29" s="460"/>
      <c r="V29" s="460"/>
      <c r="W29" s="460"/>
      <c r="X29" s="460"/>
      <c r="Y29" s="460"/>
      <c r="Z29" s="460"/>
    </row>
    <row r="30" spans="2:26" customFormat="1" x14ac:dyDescent="0.25">
      <c r="B30" s="468" t="s">
        <v>79</v>
      </c>
      <c r="C30" s="167"/>
      <c r="D30" s="190"/>
      <c r="E30" s="197">
        <f>SUM(E28:E29)</f>
        <v>1410.02</v>
      </c>
      <c r="F30" s="197">
        <f>SUM(F28:F29)</f>
        <v>4.76</v>
      </c>
      <c r="G30" s="191"/>
      <c r="H30" s="493"/>
      <c r="I30" s="137"/>
      <c r="J30" s="460"/>
      <c r="K30" s="460"/>
      <c r="L30" s="460"/>
      <c r="M30" s="460"/>
      <c r="N30" s="460"/>
      <c r="O30" s="460"/>
      <c r="P30" s="460"/>
      <c r="Q30" s="460"/>
      <c r="R30" s="460"/>
      <c r="S30" s="460"/>
      <c r="T30" s="460"/>
      <c r="U30" s="460"/>
      <c r="V30" s="460"/>
      <c r="W30" s="460"/>
      <c r="X30" s="460"/>
      <c r="Y30" s="460"/>
      <c r="Z30" s="460"/>
    </row>
    <row r="31" spans="2:26" customFormat="1" x14ac:dyDescent="0.25">
      <c r="B31" s="161" t="s">
        <v>100</v>
      </c>
      <c r="C31" s="47"/>
      <c r="D31" s="176"/>
      <c r="E31" s="494"/>
      <c r="F31" s="198"/>
      <c r="G31" s="198"/>
      <c r="H31" s="199"/>
      <c r="I31" s="200"/>
      <c r="J31" s="460"/>
      <c r="K31" s="460"/>
      <c r="L31" s="460"/>
      <c r="M31" s="460"/>
      <c r="N31" s="460"/>
      <c r="O31" s="460"/>
      <c r="P31" s="460"/>
      <c r="Q31" s="460"/>
      <c r="R31" s="460"/>
      <c r="S31" s="460"/>
      <c r="T31" s="460"/>
      <c r="U31" s="460"/>
      <c r="V31" s="460"/>
      <c r="W31" s="460"/>
      <c r="X31" s="460"/>
      <c r="Y31" s="460"/>
      <c r="Z31" s="460"/>
    </row>
    <row r="32" spans="2:26" customFormat="1" x14ac:dyDescent="0.25">
      <c r="B32" s="161" t="s">
        <v>686</v>
      </c>
      <c r="C32" s="47"/>
      <c r="D32" s="176"/>
      <c r="E32" s="177">
        <v>1729.26</v>
      </c>
      <c r="F32" s="479">
        <v>5.85</v>
      </c>
      <c r="G32" s="467"/>
      <c r="H32" s="178"/>
      <c r="I32" s="188"/>
      <c r="J32" s="460"/>
      <c r="K32" s="460"/>
      <c r="L32" s="460"/>
      <c r="M32" s="460"/>
      <c r="N32" s="460"/>
      <c r="O32" s="460"/>
      <c r="P32" s="460"/>
      <c r="Q32" s="460"/>
      <c r="R32" s="460"/>
      <c r="S32" s="460"/>
      <c r="T32" s="460"/>
      <c r="U32" s="460"/>
      <c r="V32" s="460"/>
      <c r="W32" s="460"/>
      <c r="X32" s="460"/>
      <c r="Y32" s="460"/>
      <c r="Z32" s="460"/>
    </row>
    <row r="33" spans="2:26" customFormat="1" x14ac:dyDescent="0.25">
      <c r="B33" s="161" t="s">
        <v>102</v>
      </c>
      <c r="C33" s="47"/>
      <c r="D33" s="176"/>
      <c r="E33" s="177">
        <v>18.650000000001455</v>
      </c>
      <c r="F33" s="479">
        <v>7.0000000000000007E-2</v>
      </c>
      <c r="G33" s="467"/>
      <c r="H33" s="178"/>
      <c r="I33" s="188"/>
      <c r="J33" s="460"/>
      <c r="K33" s="460"/>
      <c r="L33" s="460"/>
      <c r="M33" s="460"/>
      <c r="N33" s="460"/>
      <c r="O33" s="460"/>
      <c r="P33" s="460"/>
      <c r="Q33" s="460"/>
      <c r="R33" s="460"/>
      <c r="S33" s="460"/>
      <c r="T33" s="460"/>
      <c r="U33" s="460"/>
      <c r="V33" s="460"/>
      <c r="W33" s="460"/>
      <c r="X33" s="460"/>
      <c r="Y33" s="460"/>
      <c r="Z33" s="460"/>
    </row>
    <row r="34" spans="2:26" customFormat="1" x14ac:dyDescent="0.25">
      <c r="B34" s="179" t="s">
        <v>103</v>
      </c>
      <c r="C34" s="180"/>
      <c r="D34" s="181"/>
      <c r="E34" s="182">
        <f>E20+E32+E33+E25+E30</f>
        <v>29571.890000000007</v>
      </c>
      <c r="F34" s="182">
        <f>F20+F32+F33+F25+F30</f>
        <v>99.999999999999986</v>
      </c>
      <c r="G34" s="183"/>
      <c r="H34" s="184"/>
      <c r="I34" s="137"/>
      <c r="J34" s="460"/>
      <c r="K34" s="460"/>
      <c r="L34" s="460"/>
      <c r="M34" s="460"/>
      <c r="N34" s="460"/>
      <c r="O34" s="460"/>
      <c r="P34" s="460"/>
      <c r="Q34" s="460"/>
      <c r="R34" s="460"/>
      <c r="S34" s="460"/>
      <c r="T34" s="460"/>
      <c r="U34" s="460"/>
      <c r="V34" s="460"/>
      <c r="W34" s="460"/>
      <c r="X34" s="460"/>
      <c r="Y34" s="460"/>
      <c r="Z34" s="460"/>
    </row>
    <row r="35" spans="2:26" customFormat="1" x14ac:dyDescent="0.25">
      <c r="B35" s="166" t="s">
        <v>210</v>
      </c>
      <c r="C35" s="321"/>
      <c r="D35" s="322"/>
      <c r="E35" s="185"/>
      <c r="F35" s="480"/>
      <c r="G35" s="480"/>
      <c r="H35" s="186"/>
      <c r="I35" s="137"/>
      <c r="J35" s="460"/>
      <c r="K35" s="460"/>
      <c r="L35" s="460"/>
      <c r="M35" s="460"/>
      <c r="N35" s="460"/>
      <c r="O35" s="460"/>
      <c r="P35" s="460"/>
      <c r="Q35" s="460"/>
      <c r="R35" s="460"/>
      <c r="S35" s="460"/>
      <c r="T35" s="460"/>
      <c r="U35" s="460"/>
      <c r="V35" s="460"/>
      <c r="W35" s="460"/>
      <c r="X35" s="460"/>
      <c r="Y35" s="460"/>
      <c r="Z35" s="460"/>
    </row>
    <row r="36" spans="2:26" customFormat="1" x14ac:dyDescent="0.25">
      <c r="B36" s="542" t="s">
        <v>105</v>
      </c>
      <c r="C36" s="511"/>
      <c r="D36" s="511"/>
      <c r="E36" s="511"/>
      <c r="F36" s="511"/>
      <c r="G36" s="511"/>
      <c r="H36" s="543"/>
      <c r="I36" s="187"/>
      <c r="J36" s="460"/>
      <c r="K36" s="460"/>
      <c r="L36" s="460"/>
      <c r="M36" s="460"/>
      <c r="N36" s="460"/>
      <c r="O36" s="460"/>
      <c r="P36" s="460"/>
      <c r="Q36" s="460"/>
      <c r="R36" s="460"/>
      <c r="S36" s="460"/>
      <c r="T36" s="460"/>
      <c r="U36" s="460"/>
      <c r="V36" s="460"/>
      <c r="W36" s="460"/>
      <c r="X36" s="460"/>
      <c r="Y36" s="460"/>
      <c r="Z36" s="460"/>
    </row>
    <row r="37" spans="2:26" customFormat="1" x14ac:dyDescent="0.25">
      <c r="B37" s="481" t="s">
        <v>106</v>
      </c>
      <c r="C37" s="280"/>
      <c r="D37" s="280"/>
      <c r="E37" s="280"/>
      <c r="F37" s="280"/>
      <c r="G37" s="280"/>
      <c r="H37" s="482"/>
      <c r="I37" s="187"/>
      <c r="J37" s="460"/>
      <c r="K37" s="460"/>
      <c r="L37" s="460"/>
      <c r="M37" s="460"/>
      <c r="N37" s="460"/>
      <c r="O37" s="460"/>
      <c r="P37" s="460"/>
      <c r="Q37" s="460"/>
      <c r="R37" s="460"/>
      <c r="S37" s="460"/>
      <c r="T37" s="460"/>
      <c r="U37" s="460"/>
      <c r="V37" s="460"/>
      <c r="W37" s="460"/>
      <c r="X37" s="460"/>
      <c r="Y37" s="460"/>
      <c r="Z37" s="460"/>
    </row>
    <row r="38" spans="2:26" customFormat="1" x14ac:dyDescent="0.25">
      <c r="B38" s="542" t="s">
        <v>107</v>
      </c>
      <c r="C38" s="511"/>
      <c r="D38" s="511"/>
      <c r="E38" s="511"/>
      <c r="F38" s="511"/>
      <c r="G38" s="511"/>
      <c r="H38" s="543"/>
      <c r="I38" s="187"/>
      <c r="J38" s="460"/>
      <c r="K38" s="460"/>
      <c r="L38" s="460"/>
      <c r="M38" s="460"/>
      <c r="N38" s="460"/>
      <c r="O38" s="460"/>
      <c r="P38" s="460"/>
      <c r="Q38" s="460"/>
      <c r="R38" s="460"/>
      <c r="S38" s="460"/>
      <c r="T38" s="460"/>
      <c r="U38" s="460"/>
      <c r="V38" s="460"/>
      <c r="W38" s="460"/>
      <c r="X38" s="460"/>
      <c r="Y38" s="460"/>
      <c r="Z38" s="460"/>
    </row>
    <row r="39" spans="2:26" customFormat="1" ht="39.75" customHeight="1" x14ac:dyDescent="0.25">
      <c r="B39" s="557" t="s">
        <v>723</v>
      </c>
      <c r="C39" s="558"/>
      <c r="D39" s="558"/>
      <c r="E39" s="558"/>
      <c r="F39" s="558"/>
      <c r="G39" s="558"/>
      <c r="H39" s="559"/>
      <c r="I39" s="187"/>
      <c r="J39" s="460"/>
      <c r="K39" s="460"/>
      <c r="L39" s="460"/>
      <c r="M39" s="460"/>
      <c r="N39" s="460"/>
      <c r="O39" s="460"/>
      <c r="P39" s="460"/>
      <c r="Q39" s="460"/>
      <c r="R39" s="460"/>
      <c r="S39" s="460"/>
      <c r="T39" s="460"/>
      <c r="U39" s="460"/>
      <c r="V39" s="460"/>
      <c r="W39" s="460"/>
      <c r="X39" s="460"/>
      <c r="Y39" s="460"/>
      <c r="Z39" s="460"/>
    </row>
    <row r="42" spans="2:26" x14ac:dyDescent="0.25">
      <c r="E42" s="491"/>
    </row>
  </sheetData>
  <mergeCells count="3">
    <mergeCell ref="B36:H36"/>
    <mergeCell ref="B38:H38"/>
    <mergeCell ref="B39:H3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"/>
  <sheetViews>
    <sheetView showGridLines="0" view="pageBreakPreview" topLeftCell="B3" zoomScale="85" zoomScaleNormal="100" zoomScaleSheetLayoutView="85" workbookViewId="0">
      <selection activeCell="B3" sqref="B3"/>
    </sheetView>
  </sheetViews>
  <sheetFormatPr defaultRowHeight="15" x14ac:dyDescent="0.25"/>
  <cols>
    <col min="1" max="1" width="9.140625" style="205" hidden="1" customWidth="1"/>
    <col min="2" max="2" width="60.85546875" style="203" customWidth="1"/>
    <col min="3" max="3" width="27" style="203" customWidth="1"/>
    <col min="4" max="4" width="16.28515625" style="203" customWidth="1"/>
    <col min="5" max="7" width="15.42578125" style="203" customWidth="1"/>
    <col min="8" max="8" width="16.28515625" style="284" customWidth="1"/>
    <col min="9" max="9" width="15.140625" style="204" bestFit="1" customWidth="1"/>
    <col min="10" max="11" width="9.140625" style="205" customWidth="1"/>
    <col min="12" max="254" width="9.140625" style="205"/>
    <col min="255" max="255" width="0" style="205" hidden="1" customWidth="1"/>
    <col min="256" max="256" width="60.85546875" style="205" customWidth="1"/>
    <col min="257" max="257" width="27" style="205" customWidth="1"/>
    <col min="258" max="258" width="16.28515625" style="205" customWidth="1"/>
    <col min="259" max="261" width="15.42578125" style="205" customWidth="1"/>
    <col min="262" max="262" width="16.28515625" style="205" customWidth="1"/>
    <col min="263" max="263" width="15.140625" style="205" bestFit="1" customWidth="1"/>
    <col min="264" max="264" width="30.28515625" style="205" bestFit="1" customWidth="1"/>
    <col min="265" max="267" width="9.140625" style="205" customWidth="1"/>
    <col min="268" max="510" width="9.140625" style="205"/>
    <col min="511" max="511" width="0" style="205" hidden="1" customWidth="1"/>
    <col min="512" max="512" width="60.85546875" style="205" customWidth="1"/>
    <col min="513" max="513" width="27" style="205" customWidth="1"/>
    <col min="514" max="514" width="16.28515625" style="205" customWidth="1"/>
    <col min="515" max="517" width="15.42578125" style="205" customWidth="1"/>
    <col min="518" max="518" width="16.28515625" style="205" customWidth="1"/>
    <col min="519" max="519" width="15.140625" style="205" bestFit="1" customWidth="1"/>
    <col min="520" max="520" width="30.28515625" style="205" bestFit="1" customWidth="1"/>
    <col min="521" max="523" width="9.140625" style="205" customWidth="1"/>
    <col min="524" max="766" width="9.140625" style="205"/>
    <col min="767" max="767" width="0" style="205" hidden="1" customWidth="1"/>
    <col min="768" max="768" width="60.85546875" style="205" customWidth="1"/>
    <col min="769" max="769" width="27" style="205" customWidth="1"/>
    <col min="770" max="770" width="16.28515625" style="205" customWidth="1"/>
    <col min="771" max="773" width="15.42578125" style="205" customWidth="1"/>
    <col min="774" max="774" width="16.28515625" style="205" customWidth="1"/>
    <col min="775" max="775" width="15.140625" style="205" bestFit="1" customWidth="1"/>
    <col min="776" max="776" width="30.28515625" style="205" bestFit="1" customWidth="1"/>
    <col min="777" max="779" width="9.140625" style="205" customWidth="1"/>
    <col min="780" max="1022" width="9.140625" style="205"/>
    <col min="1023" max="1023" width="0" style="205" hidden="1" customWidth="1"/>
    <col min="1024" max="1024" width="60.85546875" style="205" customWidth="1"/>
    <col min="1025" max="1025" width="27" style="205" customWidth="1"/>
    <col min="1026" max="1026" width="16.28515625" style="205" customWidth="1"/>
    <col min="1027" max="1029" width="15.42578125" style="205" customWidth="1"/>
    <col min="1030" max="1030" width="16.28515625" style="205" customWidth="1"/>
    <col min="1031" max="1031" width="15.140625" style="205" bestFit="1" customWidth="1"/>
    <col min="1032" max="1032" width="30.28515625" style="205" bestFit="1" customWidth="1"/>
    <col min="1033" max="1035" width="9.140625" style="205" customWidth="1"/>
    <col min="1036" max="1278" width="9.140625" style="205"/>
    <col min="1279" max="1279" width="0" style="205" hidden="1" customWidth="1"/>
    <col min="1280" max="1280" width="60.85546875" style="205" customWidth="1"/>
    <col min="1281" max="1281" width="27" style="205" customWidth="1"/>
    <col min="1282" max="1282" width="16.28515625" style="205" customWidth="1"/>
    <col min="1283" max="1285" width="15.42578125" style="205" customWidth="1"/>
    <col min="1286" max="1286" width="16.28515625" style="205" customWidth="1"/>
    <col min="1287" max="1287" width="15.140625" style="205" bestFit="1" customWidth="1"/>
    <col min="1288" max="1288" width="30.28515625" style="205" bestFit="1" customWidth="1"/>
    <col min="1289" max="1291" width="9.140625" style="205" customWidth="1"/>
    <col min="1292" max="1534" width="9.140625" style="205"/>
    <col min="1535" max="1535" width="0" style="205" hidden="1" customWidth="1"/>
    <col min="1536" max="1536" width="60.85546875" style="205" customWidth="1"/>
    <col min="1537" max="1537" width="27" style="205" customWidth="1"/>
    <col min="1538" max="1538" width="16.28515625" style="205" customWidth="1"/>
    <col min="1539" max="1541" width="15.42578125" style="205" customWidth="1"/>
    <col min="1542" max="1542" width="16.28515625" style="205" customWidth="1"/>
    <col min="1543" max="1543" width="15.140625" style="205" bestFit="1" customWidth="1"/>
    <col min="1544" max="1544" width="30.28515625" style="205" bestFit="1" customWidth="1"/>
    <col min="1545" max="1547" width="9.140625" style="205" customWidth="1"/>
    <col min="1548" max="1790" width="9.140625" style="205"/>
    <col min="1791" max="1791" width="0" style="205" hidden="1" customWidth="1"/>
    <col min="1792" max="1792" width="60.85546875" style="205" customWidth="1"/>
    <col min="1793" max="1793" width="27" style="205" customWidth="1"/>
    <col min="1794" max="1794" width="16.28515625" style="205" customWidth="1"/>
    <col min="1795" max="1797" width="15.42578125" style="205" customWidth="1"/>
    <col min="1798" max="1798" width="16.28515625" style="205" customWidth="1"/>
    <col min="1799" max="1799" width="15.140625" style="205" bestFit="1" customWidth="1"/>
    <col min="1800" max="1800" width="30.28515625" style="205" bestFit="1" customWidth="1"/>
    <col min="1801" max="1803" width="9.140625" style="205" customWidth="1"/>
    <col min="1804" max="2046" width="9.140625" style="205"/>
    <col min="2047" max="2047" width="0" style="205" hidden="1" customWidth="1"/>
    <col min="2048" max="2048" width="60.85546875" style="205" customWidth="1"/>
    <col min="2049" max="2049" width="27" style="205" customWidth="1"/>
    <col min="2050" max="2050" width="16.28515625" style="205" customWidth="1"/>
    <col min="2051" max="2053" width="15.42578125" style="205" customWidth="1"/>
    <col min="2054" max="2054" width="16.28515625" style="205" customWidth="1"/>
    <col min="2055" max="2055" width="15.140625" style="205" bestFit="1" customWidth="1"/>
    <col min="2056" max="2056" width="30.28515625" style="205" bestFit="1" customWidth="1"/>
    <col min="2057" max="2059" width="9.140625" style="205" customWidth="1"/>
    <col min="2060" max="2302" width="9.140625" style="205"/>
    <col min="2303" max="2303" width="0" style="205" hidden="1" customWidth="1"/>
    <col min="2304" max="2304" width="60.85546875" style="205" customWidth="1"/>
    <col min="2305" max="2305" width="27" style="205" customWidth="1"/>
    <col min="2306" max="2306" width="16.28515625" style="205" customWidth="1"/>
    <col min="2307" max="2309" width="15.42578125" style="205" customWidth="1"/>
    <col min="2310" max="2310" width="16.28515625" style="205" customWidth="1"/>
    <col min="2311" max="2311" width="15.140625" style="205" bestFit="1" customWidth="1"/>
    <col min="2312" max="2312" width="30.28515625" style="205" bestFit="1" customWidth="1"/>
    <col min="2313" max="2315" width="9.140625" style="205" customWidth="1"/>
    <col min="2316" max="2558" width="9.140625" style="205"/>
    <col min="2559" max="2559" width="0" style="205" hidden="1" customWidth="1"/>
    <col min="2560" max="2560" width="60.85546875" style="205" customWidth="1"/>
    <col min="2561" max="2561" width="27" style="205" customWidth="1"/>
    <col min="2562" max="2562" width="16.28515625" style="205" customWidth="1"/>
    <col min="2563" max="2565" width="15.42578125" style="205" customWidth="1"/>
    <col min="2566" max="2566" width="16.28515625" style="205" customWidth="1"/>
    <col min="2567" max="2567" width="15.140625" style="205" bestFit="1" customWidth="1"/>
    <col min="2568" max="2568" width="30.28515625" style="205" bestFit="1" customWidth="1"/>
    <col min="2569" max="2571" width="9.140625" style="205" customWidth="1"/>
    <col min="2572" max="2814" width="9.140625" style="205"/>
    <col min="2815" max="2815" width="0" style="205" hidden="1" customWidth="1"/>
    <col min="2816" max="2816" width="60.85546875" style="205" customWidth="1"/>
    <col min="2817" max="2817" width="27" style="205" customWidth="1"/>
    <col min="2818" max="2818" width="16.28515625" style="205" customWidth="1"/>
    <col min="2819" max="2821" width="15.42578125" style="205" customWidth="1"/>
    <col min="2822" max="2822" width="16.28515625" style="205" customWidth="1"/>
    <col min="2823" max="2823" width="15.140625" style="205" bestFit="1" customWidth="1"/>
    <col min="2824" max="2824" width="30.28515625" style="205" bestFit="1" customWidth="1"/>
    <col min="2825" max="2827" width="9.140625" style="205" customWidth="1"/>
    <col min="2828" max="3070" width="9.140625" style="205"/>
    <col min="3071" max="3071" width="0" style="205" hidden="1" customWidth="1"/>
    <col min="3072" max="3072" width="60.85546875" style="205" customWidth="1"/>
    <col min="3073" max="3073" width="27" style="205" customWidth="1"/>
    <col min="3074" max="3074" width="16.28515625" style="205" customWidth="1"/>
    <col min="3075" max="3077" width="15.42578125" style="205" customWidth="1"/>
    <col min="3078" max="3078" width="16.28515625" style="205" customWidth="1"/>
    <col min="3079" max="3079" width="15.140625" style="205" bestFit="1" customWidth="1"/>
    <col min="3080" max="3080" width="30.28515625" style="205" bestFit="1" customWidth="1"/>
    <col min="3081" max="3083" width="9.140625" style="205" customWidth="1"/>
    <col min="3084" max="3326" width="9.140625" style="205"/>
    <col min="3327" max="3327" width="0" style="205" hidden="1" customWidth="1"/>
    <col min="3328" max="3328" width="60.85546875" style="205" customWidth="1"/>
    <col min="3329" max="3329" width="27" style="205" customWidth="1"/>
    <col min="3330" max="3330" width="16.28515625" style="205" customWidth="1"/>
    <col min="3331" max="3333" width="15.42578125" style="205" customWidth="1"/>
    <col min="3334" max="3334" width="16.28515625" style="205" customWidth="1"/>
    <col min="3335" max="3335" width="15.140625" style="205" bestFit="1" customWidth="1"/>
    <col min="3336" max="3336" width="30.28515625" style="205" bestFit="1" customWidth="1"/>
    <col min="3337" max="3339" width="9.140625" style="205" customWidth="1"/>
    <col min="3340" max="3582" width="9.140625" style="205"/>
    <col min="3583" max="3583" width="0" style="205" hidden="1" customWidth="1"/>
    <col min="3584" max="3584" width="60.85546875" style="205" customWidth="1"/>
    <col min="3585" max="3585" width="27" style="205" customWidth="1"/>
    <col min="3586" max="3586" width="16.28515625" style="205" customWidth="1"/>
    <col min="3587" max="3589" width="15.42578125" style="205" customWidth="1"/>
    <col min="3590" max="3590" width="16.28515625" style="205" customWidth="1"/>
    <col min="3591" max="3591" width="15.140625" style="205" bestFit="1" customWidth="1"/>
    <col min="3592" max="3592" width="30.28515625" style="205" bestFit="1" customWidth="1"/>
    <col min="3593" max="3595" width="9.140625" style="205" customWidth="1"/>
    <col min="3596" max="3838" width="9.140625" style="205"/>
    <col min="3839" max="3839" width="0" style="205" hidden="1" customWidth="1"/>
    <col min="3840" max="3840" width="60.85546875" style="205" customWidth="1"/>
    <col min="3841" max="3841" width="27" style="205" customWidth="1"/>
    <col min="3842" max="3842" width="16.28515625" style="205" customWidth="1"/>
    <col min="3843" max="3845" width="15.42578125" style="205" customWidth="1"/>
    <col min="3846" max="3846" width="16.28515625" style="205" customWidth="1"/>
    <col min="3847" max="3847" width="15.140625" style="205" bestFit="1" customWidth="1"/>
    <col min="3848" max="3848" width="30.28515625" style="205" bestFit="1" customWidth="1"/>
    <col min="3849" max="3851" width="9.140625" style="205" customWidth="1"/>
    <col min="3852" max="4094" width="9.140625" style="205"/>
    <col min="4095" max="4095" width="0" style="205" hidden="1" customWidth="1"/>
    <col min="4096" max="4096" width="60.85546875" style="205" customWidth="1"/>
    <col min="4097" max="4097" width="27" style="205" customWidth="1"/>
    <col min="4098" max="4098" width="16.28515625" style="205" customWidth="1"/>
    <col min="4099" max="4101" width="15.42578125" style="205" customWidth="1"/>
    <col min="4102" max="4102" width="16.28515625" style="205" customWidth="1"/>
    <col min="4103" max="4103" width="15.140625" style="205" bestFit="1" customWidth="1"/>
    <col min="4104" max="4104" width="30.28515625" style="205" bestFit="1" customWidth="1"/>
    <col min="4105" max="4107" width="9.140625" style="205" customWidth="1"/>
    <col min="4108" max="4350" width="9.140625" style="205"/>
    <col min="4351" max="4351" width="0" style="205" hidden="1" customWidth="1"/>
    <col min="4352" max="4352" width="60.85546875" style="205" customWidth="1"/>
    <col min="4353" max="4353" width="27" style="205" customWidth="1"/>
    <col min="4354" max="4354" width="16.28515625" style="205" customWidth="1"/>
    <col min="4355" max="4357" width="15.42578125" style="205" customWidth="1"/>
    <col min="4358" max="4358" width="16.28515625" style="205" customWidth="1"/>
    <col min="4359" max="4359" width="15.140625" style="205" bestFit="1" customWidth="1"/>
    <col min="4360" max="4360" width="30.28515625" style="205" bestFit="1" customWidth="1"/>
    <col min="4361" max="4363" width="9.140625" style="205" customWidth="1"/>
    <col min="4364" max="4606" width="9.140625" style="205"/>
    <col min="4607" max="4607" width="0" style="205" hidden="1" customWidth="1"/>
    <col min="4608" max="4608" width="60.85546875" style="205" customWidth="1"/>
    <col min="4609" max="4609" width="27" style="205" customWidth="1"/>
    <col min="4610" max="4610" width="16.28515625" style="205" customWidth="1"/>
    <col min="4611" max="4613" width="15.42578125" style="205" customWidth="1"/>
    <col min="4614" max="4614" width="16.28515625" style="205" customWidth="1"/>
    <col min="4615" max="4615" width="15.140625" style="205" bestFit="1" customWidth="1"/>
    <col min="4616" max="4616" width="30.28515625" style="205" bestFit="1" customWidth="1"/>
    <col min="4617" max="4619" width="9.140625" style="205" customWidth="1"/>
    <col min="4620" max="4862" width="9.140625" style="205"/>
    <col min="4863" max="4863" width="0" style="205" hidden="1" customWidth="1"/>
    <col min="4864" max="4864" width="60.85546875" style="205" customWidth="1"/>
    <col min="4865" max="4865" width="27" style="205" customWidth="1"/>
    <col min="4866" max="4866" width="16.28515625" style="205" customWidth="1"/>
    <col min="4867" max="4869" width="15.42578125" style="205" customWidth="1"/>
    <col min="4870" max="4870" width="16.28515625" style="205" customWidth="1"/>
    <col min="4871" max="4871" width="15.140625" style="205" bestFit="1" customWidth="1"/>
    <col min="4872" max="4872" width="30.28515625" style="205" bestFit="1" customWidth="1"/>
    <col min="4873" max="4875" width="9.140625" style="205" customWidth="1"/>
    <col min="4876" max="5118" width="9.140625" style="205"/>
    <col min="5119" max="5119" width="0" style="205" hidden="1" customWidth="1"/>
    <col min="5120" max="5120" width="60.85546875" style="205" customWidth="1"/>
    <col min="5121" max="5121" width="27" style="205" customWidth="1"/>
    <col min="5122" max="5122" width="16.28515625" style="205" customWidth="1"/>
    <col min="5123" max="5125" width="15.42578125" style="205" customWidth="1"/>
    <col min="5126" max="5126" width="16.28515625" style="205" customWidth="1"/>
    <col min="5127" max="5127" width="15.140625" style="205" bestFit="1" customWidth="1"/>
    <col min="5128" max="5128" width="30.28515625" style="205" bestFit="1" customWidth="1"/>
    <col min="5129" max="5131" width="9.140625" style="205" customWidth="1"/>
    <col min="5132" max="5374" width="9.140625" style="205"/>
    <col min="5375" max="5375" width="0" style="205" hidden="1" customWidth="1"/>
    <col min="5376" max="5376" width="60.85546875" style="205" customWidth="1"/>
    <col min="5377" max="5377" width="27" style="205" customWidth="1"/>
    <col min="5378" max="5378" width="16.28515625" style="205" customWidth="1"/>
    <col min="5379" max="5381" width="15.42578125" style="205" customWidth="1"/>
    <col min="5382" max="5382" width="16.28515625" style="205" customWidth="1"/>
    <col min="5383" max="5383" width="15.140625" style="205" bestFit="1" customWidth="1"/>
    <col min="5384" max="5384" width="30.28515625" style="205" bestFit="1" customWidth="1"/>
    <col min="5385" max="5387" width="9.140625" style="205" customWidth="1"/>
    <col min="5388" max="5630" width="9.140625" style="205"/>
    <col min="5631" max="5631" width="0" style="205" hidden="1" customWidth="1"/>
    <col min="5632" max="5632" width="60.85546875" style="205" customWidth="1"/>
    <col min="5633" max="5633" width="27" style="205" customWidth="1"/>
    <col min="5634" max="5634" width="16.28515625" style="205" customWidth="1"/>
    <col min="5635" max="5637" width="15.42578125" style="205" customWidth="1"/>
    <col min="5638" max="5638" width="16.28515625" style="205" customWidth="1"/>
    <col min="5639" max="5639" width="15.140625" style="205" bestFit="1" customWidth="1"/>
    <col min="5640" max="5640" width="30.28515625" style="205" bestFit="1" customWidth="1"/>
    <col min="5641" max="5643" width="9.140625" style="205" customWidth="1"/>
    <col min="5644" max="5886" width="9.140625" style="205"/>
    <col min="5887" max="5887" width="0" style="205" hidden="1" customWidth="1"/>
    <col min="5888" max="5888" width="60.85546875" style="205" customWidth="1"/>
    <col min="5889" max="5889" width="27" style="205" customWidth="1"/>
    <col min="5890" max="5890" width="16.28515625" style="205" customWidth="1"/>
    <col min="5891" max="5893" width="15.42578125" style="205" customWidth="1"/>
    <col min="5894" max="5894" width="16.28515625" style="205" customWidth="1"/>
    <col min="5895" max="5895" width="15.140625" style="205" bestFit="1" customWidth="1"/>
    <col min="5896" max="5896" width="30.28515625" style="205" bestFit="1" customWidth="1"/>
    <col min="5897" max="5899" width="9.140625" style="205" customWidth="1"/>
    <col min="5900" max="6142" width="9.140625" style="205"/>
    <col min="6143" max="6143" width="0" style="205" hidden="1" customWidth="1"/>
    <col min="6144" max="6144" width="60.85546875" style="205" customWidth="1"/>
    <col min="6145" max="6145" width="27" style="205" customWidth="1"/>
    <col min="6146" max="6146" width="16.28515625" style="205" customWidth="1"/>
    <col min="6147" max="6149" width="15.42578125" style="205" customWidth="1"/>
    <col min="6150" max="6150" width="16.28515625" style="205" customWidth="1"/>
    <col min="6151" max="6151" width="15.140625" style="205" bestFit="1" customWidth="1"/>
    <col min="6152" max="6152" width="30.28515625" style="205" bestFit="1" customWidth="1"/>
    <col min="6153" max="6155" width="9.140625" style="205" customWidth="1"/>
    <col min="6156" max="6398" width="9.140625" style="205"/>
    <col min="6399" max="6399" width="0" style="205" hidden="1" customWidth="1"/>
    <col min="6400" max="6400" width="60.85546875" style="205" customWidth="1"/>
    <col min="6401" max="6401" width="27" style="205" customWidth="1"/>
    <col min="6402" max="6402" width="16.28515625" style="205" customWidth="1"/>
    <col min="6403" max="6405" width="15.42578125" style="205" customWidth="1"/>
    <col min="6406" max="6406" width="16.28515625" style="205" customWidth="1"/>
    <col min="6407" max="6407" width="15.140625" style="205" bestFit="1" customWidth="1"/>
    <col min="6408" max="6408" width="30.28515625" style="205" bestFit="1" customWidth="1"/>
    <col min="6409" max="6411" width="9.140625" style="205" customWidth="1"/>
    <col min="6412" max="6654" width="9.140625" style="205"/>
    <col min="6655" max="6655" width="0" style="205" hidden="1" customWidth="1"/>
    <col min="6656" max="6656" width="60.85546875" style="205" customWidth="1"/>
    <col min="6657" max="6657" width="27" style="205" customWidth="1"/>
    <col min="6658" max="6658" width="16.28515625" style="205" customWidth="1"/>
    <col min="6659" max="6661" width="15.42578125" style="205" customWidth="1"/>
    <col min="6662" max="6662" width="16.28515625" style="205" customWidth="1"/>
    <col min="6663" max="6663" width="15.140625" style="205" bestFit="1" customWidth="1"/>
    <col min="6664" max="6664" width="30.28515625" style="205" bestFit="1" customWidth="1"/>
    <col min="6665" max="6667" width="9.140625" style="205" customWidth="1"/>
    <col min="6668" max="6910" width="9.140625" style="205"/>
    <col min="6911" max="6911" width="0" style="205" hidden="1" customWidth="1"/>
    <col min="6912" max="6912" width="60.85546875" style="205" customWidth="1"/>
    <col min="6913" max="6913" width="27" style="205" customWidth="1"/>
    <col min="6914" max="6914" width="16.28515625" style="205" customWidth="1"/>
    <col min="6915" max="6917" width="15.42578125" style="205" customWidth="1"/>
    <col min="6918" max="6918" width="16.28515625" style="205" customWidth="1"/>
    <col min="6919" max="6919" width="15.140625" style="205" bestFit="1" customWidth="1"/>
    <col min="6920" max="6920" width="30.28515625" style="205" bestFit="1" customWidth="1"/>
    <col min="6921" max="6923" width="9.140625" style="205" customWidth="1"/>
    <col min="6924" max="7166" width="9.140625" style="205"/>
    <col min="7167" max="7167" width="0" style="205" hidden="1" customWidth="1"/>
    <col min="7168" max="7168" width="60.85546875" style="205" customWidth="1"/>
    <col min="7169" max="7169" width="27" style="205" customWidth="1"/>
    <col min="7170" max="7170" width="16.28515625" style="205" customWidth="1"/>
    <col min="7171" max="7173" width="15.42578125" style="205" customWidth="1"/>
    <col min="7174" max="7174" width="16.28515625" style="205" customWidth="1"/>
    <col min="7175" max="7175" width="15.140625" style="205" bestFit="1" customWidth="1"/>
    <col min="7176" max="7176" width="30.28515625" style="205" bestFit="1" customWidth="1"/>
    <col min="7177" max="7179" width="9.140625" style="205" customWidth="1"/>
    <col min="7180" max="7422" width="9.140625" style="205"/>
    <col min="7423" max="7423" width="0" style="205" hidden="1" customWidth="1"/>
    <col min="7424" max="7424" width="60.85546875" style="205" customWidth="1"/>
    <col min="7425" max="7425" width="27" style="205" customWidth="1"/>
    <col min="7426" max="7426" width="16.28515625" style="205" customWidth="1"/>
    <col min="7427" max="7429" width="15.42578125" style="205" customWidth="1"/>
    <col min="7430" max="7430" width="16.28515625" style="205" customWidth="1"/>
    <col min="7431" max="7431" width="15.140625" style="205" bestFit="1" customWidth="1"/>
    <col min="7432" max="7432" width="30.28515625" style="205" bestFit="1" customWidth="1"/>
    <col min="7433" max="7435" width="9.140625" style="205" customWidth="1"/>
    <col min="7436" max="7678" width="9.140625" style="205"/>
    <col min="7679" max="7679" width="0" style="205" hidden="1" customWidth="1"/>
    <col min="7680" max="7680" width="60.85546875" style="205" customWidth="1"/>
    <col min="7681" max="7681" width="27" style="205" customWidth="1"/>
    <col min="7682" max="7682" width="16.28515625" style="205" customWidth="1"/>
    <col min="7683" max="7685" width="15.42578125" style="205" customWidth="1"/>
    <col min="7686" max="7686" width="16.28515625" style="205" customWidth="1"/>
    <col min="7687" max="7687" width="15.140625" style="205" bestFit="1" customWidth="1"/>
    <col min="7688" max="7688" width="30.28515625" style="205" bestFit="1" customWidth="1"/>
    <col min="7689" max="7691" width="9.140625" style="205" customWidth="1"/>
    <col min="7692" max="7934" width="9.140625" style="205"/>
    <col min="7935" max="7935" width="0" style="205" hidden="1" customWidth="1"/>
    <col min="7936" max="7936" width="60.85546875" style="205" customWidth="1"/>
    <col min="7937" max="7937" width="27" style="205" customWidth="1"/>
    <col min="7938" max="7938" width="16.28515625" style="205" customWidth="1"/>
    <col min="7939" max="7941" width="15.42578125" style="205" customWidth="1"/>
    <col min="7942" max="7942" width="16.28515625" style="205" customWidth="1"/>
    <col min="7943" max="7943" width="15.140625" style="205" bestFit="1" customWidth="1"/>
    <col min="7944" max="7944" width="30.28515625" style="205" bestFit="1" customWidth="1"/>
    <col min="7945" max="7947" width="9.140625" style="205" customWidth="1"/>
    <col min="7948" max="8190" width="9.140625" style="205"/>
    <col min="8191" max="8191" width="0" style="205" hidden="1" customWidth="1"/>
    <col min="8192" max="8192" width="60.85546875" style="205" customWidth="1"/>
    <col min="8193" max="8193" width="27" style="205" customWidth="1"/>
    <col min="8194" max="8194" width="16.28515625" style="205" customWidth="1"/>
    <col min="8195" max="8197" width="15.42578125" style="205" customWidth="1"/>
    <col min="8198" max="8198" width="16.28515625" style="205" customWidth="1"/>
    <col min="8199" max="8199" width="15.140625" style="205" bestFit="1" customWidth="1"/>
    <col min="8200" max="8200" width="30.28515625" style="205" bestFit="1" customWidth="1"/>
    <col min="8201" max="8203" width="9.140625" style="205" customWidth="1"/>
    <col min="8204" max="8446" width="9.140625" style="205"/>
    <col min="8447" max="8447" width="0" style="205" hidden="1" customWidth="1"/>
    <col min="8448" max="8448" width="60.85546875" style="205" customWidth="1"/>
    <col min="8449" max="8449" width="27" style="205" customWidth="1"/>
    <col min="8450" max="8450" width="16.28515625" style="205" customWidth="1"/>
    <col min="8451" max="8453" width="15.42578125" style="205" customWidth="1"/>
    <col min="8454" max="8454" width="16.28515625" style="205" customWidth="1"/>
    <col min="8455" max="8455" width="15.140625" style="205" bestFit="1" customWidth="1"/>
    <col min="8456" max="8456" width="30.28515625" style="205" bestFit="1" customWidth="1"/>
    <col min="8457" max="8459" width="9.140625" style="205" customWidth="1"/>
    <col min="8460" max="8702" width="9.140625" style="205"/>
    <col min="8703" max="8703" width="0" style="205" hidden="1" customWidth="1"/>
    <col min="8704" max="8704" width="60.85546875" style="205" customWidth="1"/>
    <col min="8705" max="8705" width="27" style="205" customWidth="1"/>
    <col min="8706" max="8706" width="16.28515625" style="205" customWidth="1"/>
    <col min="8707" max="8709" width="15.42578125" style="205" customWidth="1"/>
    <col min="8710" max="8710" width="16.28515625" style="205" customWidth="1"/>
    <col min="8711" max="8711" width="15.140625" style="205" bestFit="1" customWidth="1"/>
    <col min="8712" max="8712" width="30.28515625" style="205" bestFit="1" customWidth="1"/>
    <col min="8713" max="8715" width="9.140625" style="205" customWidth="1"/>
    <col min="8716" max="8958" width="9.140625" style="205"/>
    <col min="8959" max="8959" width="0" style="205" hidden="1" customWidth="1"/>
    <col min="8960" max="8960" width="60.85546875" style="205" customWidth="1"/>
    <col min="8961" max="8961" width="27" style="205" customWidth="1"/>
    <col min="8962" max="8962" width="16.28515625" style="205" customWidth="1"/>
    <col min="8963" max="8965" width="15.42578125" style="205" customWidth="1"/>
    <col min="8966" max="8966" width="16.28515625" style="205" customWidth="1"/>
    <col min="8967" max="8967" width="15.140625" style="205" bestFit="1" customWidth="1"/>
    <col min="8968" max="8968" width="30.28515625" style="205" bestFit="1" customWidth="1"/>
    <col min="8969" max="8971" width="9.140625" style="205" customWidth="1"/>
    <col min="8972" max="9214" width="9.140625" style="205"/>
    <col min="9215" max="9215" width="0" style="205" hidden="1" customWidth="1"/>
    <col min="9216" max="9216" width="60.85546875" style="205" customWidth="1"/>
    <col min="9217" max="9217" width="27" style="205" customWidth="1"/>
    <col min="9218" max="9218" width="16.28515625" style="205" customWidth="1"/>
    <col min="9219" max="9221" width="15.42578125" style="205" customWidth="1"/>
    <col min="9222" max="9222" width="16.28515625" style="205" customWidth="1"/>
    <col min="9223" max="9223" width="15.140625" style="205" bestFit="1" customWidth="1"/>
    <col min="9224" max="9224" width="30.28515625" style="205" bestFit="1" customWidth="1"/>
    <col min="9225" max="9227" width="9.140625" style="205" customWidth="1"/>
    <col min="9228" max="9470" width="9.140625" style="205"/>
    <col min="9471" max="9471" width="0" style="205" hidden="1" customWidth="1"/>
    <col min="9472" max="9472" width="60.85546875" style="205" customWidth="1"/>
    <col min="9473" max="9473" width="27" style="205" customWidth="1"/>
    <col min="9474" max="9474" width="16.28515625" style="205" customWidth="1"/>
    <col min="9475" max="9477" width="15.42578125" style="205" customWidth="1"/>
    <col min="9478" max="9478" width="16.28515625" style="205" customWidth="1"/>
    <col min="9479" max="9479" width="15.140625" style="205" bestFit="1" customWidth="1"/>
    <col min="9480" max="9480" width="30.28515625" style="205" bestFit="1" customWidth="1"/>
    <col min="9481" max="9483" width="9.140625" style="205" customWidth="1"/>
    <col min="9484" max="9726" width="9.140625" style="205"/>
    <col min="9727" max="9727" width="0" style="205" hidden="1" customWidth="1"/>
    <col min="9728" max="9728" width="60.85546875" style="205" customWidth="1"/>
    <col min="9729" max="9729" width="27" style="205" customWidth="1"/>
    <col min="9730" max="9730" width="16.28515625" style="205" customWidth="1"/>
    <col min="9731" max="9733" width="15.42578125" style="205" customWidth="1"/>
    <col min="9734" max="9734" width="16.28515625" style="205" customWidth="1"/>
    <col min="9735" max="9735" width="15.140625" style="205" bestFit="1" customWidth="1"/>
    <col min="9736" max="9736" width="30.28515625" style="205" bestFit="1" customWidth="1"/>
    <col min="9737" max="9739" width="9.140625" style="205" customWidth="1"/>
    <col min="9740" max="9982" width="9.140625" style="205"/>
    <col min="9983" max="9983" width="0" style="205" hidden="1" customWidth="1"/>
    <col min="9984" max="9984" width="60.85546875" style="205" customWidth="1"/>
    <col min="9985" max="9985" width="27" style="205" customWidth="1"/>
    <col min="9986" max="9986" width="16.28515625" style="205" customWidth="1"/>
    <col min="9987" max="9989" width="15.42578125" style="205" customWidth="1"/>
    <col min="9990" max="9990" width="16.28515625" style="205" customWidth="1"/>
    <col min="9991" max="9991" width="15.140625" style="205" bestFit="1" customWidth="1"/>
    <col min="9992" max="9992" width="30.28515625" style="205" bestFit="1" customWidth="1"/>
    <col min="9993" max="9995" width="9.140625" style="205" customWidth="1"/>
    <col min="9996" max="10238" width="9.140625" style="205"/>
    <col min="10239" max="10239" width="0" style="205" hidden="1" customWidth="1"/>
    <col min="10240" max="10240" width="60.85546875" style="205" customWidth="1"/>
    <col min="10241" max="10241" width="27" style="205" customWidth="1"/>
    <col min="10242" max="10242" width="16.28515625" style="205" customWidth="1"/>
    <col min="10243" max="10245" width="15.42578125" style="205" customWidth="1"/>
    <col min="10246" max="10246" width="16.28515625" style="205" customWidth="1"/>
    <col min="10247" max="10247" width="15.140625" style="205" bestFit="1" customWidth="1"/>
    <col min="10248" max="10248" width="30.28515625" style="205" bestFit="1" customWidth="1"/>
    <col min="10249" max="10251" width="9.140625" style="205" customWidth="1"/>
    <col min="10252" max="10494" width="9.140625" style="205"/>
    <col min="10495" max="10495" width="0" style="205" hidden="1" customWidth="1"/>
    <col min="10496" max="10496" width="60.85546875" style="205" customWidth="1"/>
    <col min="10497" max="10497" width="27" style="205" customWidth="1"/>
    <col min="10498" max="10498" width="16.28515625" style="205" customWidth="1"/>
    <col min="10499" max="10501" width="15.42578125" style="205" customWidth="1"/>
    <col min="10502" max="10502" width="16.28515625" style="205" customWidth="1"/>
    <col min="10503" max="10503" width="15.140625" style="205" bestFit="1" customWidth="1"/>
    <col min="10504" max="10504" width="30.28515625" style="205" bestFit="1" customWidth="1"/>
    <col min="10505" max="10507" width="9.140625" style="205" customWidth="1"/>
    <col min="10508" max="10750" width="9.140625" style="205"/>
    <col min="10751" max="10751" width="0" style="205" hidden="1" customWidth="1"/>
    <col min="10752" max="10752" width="60.85546875" style="205" customWidth="1"/>
    <col min="10753" max="10753" width="27" style="205" customWidth="1"/>
    <col min="10754" max="10754" width="16.28515625" style="205" customWidth="1"/>
    <col min="10755" max="10757" width="15.42578125" style="205" customWidth="1"/>
    <col min="10758" max="10758" width="16.28515625" style="205" customWidth="1"/>
    <col min="10759" max="10759" width="15.140625" style="205" bestFit="1" customWidth="1"/>
    <col min="10760" max="10760" width="30.28515625" style="205" bestFit="1" customWidth="1"/>
    <col min="10761" max="10763" width="9.140625" style="205" customWidth="1"/>
    <col min="10764" max="11006" width="9.140625" style="205"/>
    <col min="11007" max="11007" width="0" style="205" hidden="1" customWidth="1"/>
    <col min="11008" max="11008" width="60.85546875" style="205" customWidth="1"/>
    <col min="11009" max="11009" width="27" style="205" customWidth="1"/>
    <col min="11010" max="11010" width="16.28515625" style="205" customWidth="1"/>
    <col min="11011" max="11013" width="15.42578125" style="205" customWidth="1"/>
    <col min="11014" max="11014" width="16.28515625" style="205" customWidth="1"/>
    <col min="11015" max="11015" width="15.140625" style="205" bestFit="1" customWidth="1"/>
    <col min="11016" max="11016" width="30.28515625" style="205" bestFit="1" customWidth="1"/>
    <col min="11017" max="11019" width="9.140625" style="205" customWidth="1"/>
    <col min="11020" max="11262" width="9.140625" style="205"/>
    <col min="11263" max="11263" width="0" style="205" hidden="1" customWidth="1"/>
    <col min="11264" max="11264" width="60.85546875" style="205" customWidth="1"/>
    <col min="11265" max="11265" width="27" style="205" customWidth="1"/>
    <col min="11266" max="11266" width="16.28515625" style="205" customWidth="1"/>
    <col min="11267" max="11269" width="15.42578125" style="205" customWidth="1"/>
    <col min="11270" max="11270" width="16.28515625" style="205" customWidth="1"/>
    <col min="11271" max="11271" width="15.140625" style="205" bestFit="1" customWidth="1"/>
    <col min="11272" max="11272" width="30.28515625" style="205" bestFit="1" customWidth="1"/>
    <col min="11273" max="11275" width="9.140625" style="205" customWidth="1"/>
    <col min="11276" max="11518" width="9.140625" style="205"/>
    <col min="11519" max="11519" width="0" style="205" hidden="1" customWidth="1"/>
    <col min="11520" max="11520" width="60.85546875" style="205" customWidth="1"/>
    <col min="11521" max="11521" width="27" style="205" customWidth="1"/>
    <col min="11522" max="11522" width="16.28515625" style="205" customWidth="1"/>
    <col min="11523" max="11525" width="15.42578125" style="205" customWidth="1"/>
    <col min="11526" max="11526" width="16.28515625" style="205" customWidth="1"/>
    <col min="11527" max="11527" width="15.140625" style="205" bestFit="1" customWidth="1"/>
    <col min="11528" max="11528" width="30.28515625" style="205" bestFit="1" customWidth="1"/>
    <col min="11529" max="11531" width="9.140625" style="205" customWidth="1"/>
    <col min="11532" max="11774" width="9.140625" style="205"/>
    <col min="11775" max="11775" width="0" style="205" hidden="1" customWidth="1"/>
    <col min="11776" max="11776" width="60.85546875" style="205" customWidth="1"/>
    <col min="11777" max="11777" width="27" style="205" customWidth="1"/>
    <col min="11778" max="11778" width="16.28515625" style="205" customWidth="1"/>
    <col min="11779" max="11781" width="15.42578125" style="205" customWidth="1"/>
    <col min="11782" max="11782" width="16.28515625" style="205" customWidth="1"/>
    <col min="11783" max="11783" width="15.140625" style="205" bestFit="1" customWidth="1"/>
    <col min="11784" max="11784" width="30.28515625" style="205" bestFit="1" customWidth="1"/>
    <col min="11785" max="11787" width="9.140625" style="205" customWidth="1"/>
    <col min="11788" max="12030" width="9.140625" style="205"/>
    <col min="12031" max="12031" width="0" style="205" hidden="1" customWidth="1"/>
    <col min="12032" max="12032" width="60.85546875" style="205" customWidth="1"/>
    <col min="12033" max="12033" width="27" style="205" customWidth="1"/>
    <col min="12034" max="12034" width="16.28515625" style="205" customWidth="1"/>
    <col min="12035" max="12037" width="15.42578125" style="205" customWidth="1"/>
    <col min="12038" max="12038" width="16.28515625" style="205" customWidth="1"/>
    <col min="12039" max="12039" width="15.140625" style="205" bestFit="1" customWidth="1"/>
    <col min="12040" max="12040" width="30.28515625" style="205" bestFit="1" customWidth="1"/>
    <col min="12041" max="12043" width="9.140625" style="205" customWidth="1"/>
    <col min="12044" max="12286" width="9.140625" style="205"/>
    <col min="12287" max="12287" width="0" style="205" hidden="1" customWidth="1"/>
    <col min="12288" max="12288" width="60.85546875" style="205" customWidth="1"/>
    <col min="12289" max="12289" width="27" style="205" customWidth="1"/>
    <col min="12290" max="12290" width="16.28515625" style="205" customWidth="1"/>
    <col min="12291" max="12293" width="15.42578125" style="205" customWidth="1"/>
    <col min="12294" max="12294" width="16.28515625" style="205" customWidth="1"/>
    <col min="12295" max="12295" width="15.140625" style="205" bestFit="1" customWidth="1"/>
    <col min="12296" max="12296" width="30.28515625" style="205" bestFit="1" customWidth="1"/>
    <col min="12297" max="12299" width="9.140625" style="205" customWidth="1"/>
    <col min="12300" max="12542" width="9.140625" style="205"/>
    <col min="12543" max="12543" width="0" style="205" hidden="1" customWidth="1"/>
    <col min="12544" max="12544" width="60.85546875" style="205" customWidth="1"/>
    <col min="12545" max="12545" width="27" style="205" customWidth="1"/>
    <col min="12546" max="12546" width="16.28515625" style="205" customWidth="1"/>
    <col min="12547" max="12549" width="15.42578125" style="205" customWidth="1"/>
    <col min="12550" max="12550" width="16.28515625" style="205" customWidth="1"/>
    <col min="12551" max="12551" width="15.140625" style="205" bestFit="1" customWidth="1"/>
    <col min="12552" max="12552" width="30.28515625" style="205" bestFit="1" customWidth="1"/>
    <col min="12553" max="12555" width="9.140625" style="205" customWidth="1"/>
    <col min="12556" max="12798" width="9.140625" style="205"/>
    <col min="12799" max="12799" width="0" style="205" hidden="1" customWidth="1"/>
    <col min="12800" max="12800" width="60.85546875" style="205" customWidth="1"/>
    <col min="12801" max="12801" width="27" style="205" customWidth="1"/>
    <col min="12802" max="12802" width="16.28515625" style="205" customWidth="1"/>
    <col min="12803" max="12805" width="15.42578125" style="205" customWidth="1"/>
    <col min="12806" max="12806" width="16.28515625" style="205" customWidth="1"/>
    <col min="12807" max="12807" width="15.140625" style="205" bestFit="1" customWidth="1"/>
    <col min="12808" max="12808" width="30.28515625" style="205" bestFit="1" customWidth="1"/>
    <col min="12809" max="12811" width="9.140625" style="205" customWidth="1"/>
    <col min="12812" max="13054" width="9.140625" style="205"/>
    <col min="13055" max="13055" width="0" style="205" hidden="1" customWidth="1"/>
    <col min="13056" max="13056" width="60.85546875" style="205" customWidth="1"/>
    <col min="13057" max="13057" width="27" style="205" customWidth="1"/>
    <col min="13058" max="13058" width="16.28515625" style="205" customWidth="1"/>
    <col min="13059" max="13061" width="15.42578125" style="205" customWidth="1"/>
    <col min="13062" max="13062" width="16.28515625" style="205" customWidth="1"/>
    <col min="13063" max="13063" width="15.140625" style="205" bestFit="1" customWidth="1"/>
    <col min="13064" max="13064" width="30.28515625" style="205" bestFit="1" customWidth="1"/>
    <col min="13065" max="13067" width="9.140625" style="205" customWidth="1"/>
    <col min="13068" max="13310" width="9.140625" style="205"/>
    <col min="13311" max="13311" width="0" style="205" hidden="1" customWidth="1"/>
    <col min="13312" max="13312" width="60.85546875" style="205" customWidth="1"/>
    <col min="13313" max="13313" width="27" style="205" customWidth="1"/>
    <col min="13314" max="13314" width="16.28515625" style="205" customWidth="1"/>
    <col min="13315" max="13317" width="15.42578125" style="205" customWidth="1"/>
    <col min="13318" max="13318" width="16.28515625" style="205" customWidth="1"/>
    <col min="13319" max="13319" width="15.140625" style="205" bestFit="1" customWidth="1"/>
    <col min="13320" max="13320" width="30.28515625" style="205" bestFit="1" customWidth="1"/>
    <col min="13321" max="13323" width="9.140625" style="205" customWidth="1"/>
    <col min="13324" max="13566" width="9.140625" style="205"/>
    <col min="13567" max="13567" width="0" style="205" hidden="1" customWidth="1"/>
    <col min="13568" max="13568" width="60.85546875" style="205" customWidth="1"/>
    <col min="13569" max="13569" width="27" style="205" customWidth="1"/>
    <col min="13570" max="13570" width="16.28515625" style="205" customWidth="1"/>
    <col min="13571" max="13573" width="15.42578125" style="205" customWidth="1"/>
    <col min="13574" max="13574" width="16.28515625" style="205" customWidth="1"/>
    <col min="13575" max="13575" width="15.140625" style="205" bestFit="1" customWidth="1"/>
    <col min="13576" max="13576" width="30.28515625" style="205" bestFit="1" customWidth="1"/>
    <col min="13577" max="13579" width="9.140625" style="205" customWidth="1"/>
    <col min="13580" max="13822" width="9.140625" style="205"/>
    <col min="13823" max="13823" width="0" style="205" hidden="1" customWidth="1"/>
    <col min="13824" max="13824" width="60.85546875" style="205" customWidth="1"/>
    <col min="13825" max="13825" width="27" style="205" customWidth="1"/>
    <col min="13826" max="13826" width="16.28515625" style="205" customWidth="1"/>
    <col min="13827" max="13829" width="15.42578125" style="205" customWidth="1"/>
    <col min="13830" max="13830" width="16.28515625" style="205" customWidth="1"/>
    <col min="13831" max="13831" width="15.140625" style="205" bestFit="1" customWidth="1"/>
    <col min="13832" max="13832" width="30.28515625" style="205" bestFit="1" customWidth="1"/>
    <col min="13833" max="13835" width="9.140625" style="205" customWidth="1"/>
    <col min="13836" max="14078" width="9.140625" style="205"/>
    <col min="14079" max="14079" width="0" style="205" hidden="1" customWidth="1"/>
    <col min="14080" max="14080" width="60.85546875" style="205" customWidth="1"/>
    <col min="14081" max="14081" width="27" style="205" customWidth="1"/>
    <col min="14082" max="14082" width="16.28515625" style="205" customWidth="1"/>
    <col min="14083" max="14085" width="15.42578125" style="205" customWidth="1"/>
    <col min="14086" max="14086" width="16.28515625" style="205" customWidth="1"/>
    <col min="14087" max="14087" width="15.140625" style="205" bestFit="1" customWidth="1"/>
    <col min="14088" max="14088" width="30.28515625" style="205" bestFit="1" customWidth="1"/>
    <col min="14089" max="14091" width="9.140625" style="205" customWidth="1"/>
    <col min="14092" max="14334" width="9.140625" style="205"/>
    <col min="14335" max="14335" width="0" style="205" hidden="1" customWidth="1"/>
    <col min="14336" max="14336" width="60.85546875" style="205" customWidth="1"/>
    <col min="14337" max="14337" width="27" style="205" customWidth="1"/>
    <col min="14338" max="14338" width="16.28515625" style="205" customWidth="1"/>
    <col min="14339" max="14341" width="15.42578125" style="205" customWidth="1"/>
    <col min="14342" max="14342" width="16.28515625" style="205" customWidth="1"/>
    <col min="14343" max="14343" width="15.140625" style="205" bestFit="1" customWidth="1"/>
    <col min="14344" max="14344" width="30.28515625" style="205" bestFit="1" customWidth="1"/>
    <col min="14345" max="14347" width="9.140625" style="205" customWidth="1"/>
    <col min="14348" max="14590" width="9.140625" style="205"/>
    <col min="14591" max="14591" width="0" style="205" hidden="1" customWidth="1"/>
    <col min="14592" max="14592" width="60.85546875" style="205" customWidth="1"/>
    <col min="14593" max="14593" width="27" style="205" customWidth="1"/>
    <col min="14594" max="14594" width="16.28515625" style="205" customWidth="1"/>
    <col min="14595" max="14597" width="15.42578125" style="205" customWidth="1"/>
    <col min="14598" max="14598" width="16.28515625" style="205" customWidth="1"/>
    <col min="14599" max="14599" width="15.140625" style="205" bestFit="1" customWidth="1"/>
    <col min="14600" max="14600" width="30.28515625" style="205" bestFit="1" customWidth="1"/>
    <col min="14601" max="14603" width="9.140625" style="205" customWidth="1"/>
    <col min="14604" max="14846" width="9.140625" style="205"/>
    <col min="14847" max="14847" width="0" style="205" hidden="1" customWidth="1"/>
    <col min="14848" max="14848" width="60.85546875" style="205" customWidth="1"/>
    <col min="14849" max="14849" width="27" style="205" customWidth="1"/>
    <col min="14850" max="14850" width="16.28515625" style="205" customWidth="1"/>
    <col min="14851" max="14853" width="15.42578125" style="205" customWidth="1"/>
    <col min="14854" max="14854" width="16.28515625" style="205" customWidth="1"/>
    <col min="14855" max="14855" width="15.140625" style="205" bestFit="1" customWidth="1"/>
    <col min="14856" max="14856" width="30.28515625" style="205" bestFit="1" customWidth="1"/>
    <col min="14857" max="14859" width="9.140625" style="205" customWidth="1"/>
    <col min="14860" max="15102" width="9.140625" style="205"/>
    <col min="15103" max="15103" width="0" style="205" hidden="1" customWidth="1"/>
    <col min="15104" max="15104" width="60.85546875" style="205" customWidth="1"/>
    <col min="15105" max="15105" width="27" style="205" customWidth="1"/>
    <col min="15106" max="15106" width="16.28515625" style="205" customWidth="1"/>
    <col min="15107" max="15109" width="15.42578125" style="205" customWidth="1"/>
    <col min="15110" max="15110" width="16.28515625" style="205" customWidth="1"/>
    <col min="15111" max="15111" width="15.140625" style="205" bestFit="1" customWidth="1"/>
    <col min="15112" max="15112" width="30.28515625" style="205" bestFit="1" customWidth="1"/>
    <col min="15113" max="15115" width="9.140625" style="205" customWidth="1"/>
    <col min="15116" max="15358" width="9.140625" style="205"/>
    <col min="15359" max="15359" width="0" style="205" hidden="1" customWidth="1"/>
    <col min="15360" max="15360" width="60.85546875" style="205" customWidth="1"/>
    <col min="15361" max="15361" width="27" style="205" customWidth="1"/>
    <col min="15362" max="15362" width="16.28515625" style="205" customWidth="1"/>
    <col min="15363" max="15365" width="15.42578125" style="205" customWidth="1"/>
    <col min="15366" max="15366" width="16.28515625" style="205" customWidth="1"/>
    <col min="15367" max="15367" width="15.140625" style="205" bestFit="1" customWidth="1"/>
    <col min="15368" max="15368" width="30.28515625" style="205" bestFit="1" customWidth="1"/>
    <col min="15369" max="15371" width="9.140625" style="205" customWidth="1"/>
    <col min="15372" max="15614" width="9.140625" style="205"/>
    <col min="15615" max="15615" width="0" style="205" hidden="1" customWidth="1"/>
    <col min="15616" max="15616" width="60.85546875" style="205" customWidth="1"/>
    <col min="15617" max="15617" width="27" style="205" customWidth="1"/>
    <col min="15618" max="15618" width="16.28515625" style="205" customWidth="1"/>
    <col min="15619" max="15621" width="15.42578125" style="205" customWidth="1"/>
    <col min="15622" max="15622" width="16.28515625" style="205" customWidth="1"/>
    <col min="15623" max="15623" width="15.140625" style="205" bestFit="1" customWidth="1"/>
    <col min="15624" max="15624" width="30.28515625" style="205" bestFit="1" customWidth="1"/>
    <col min="15625" max="15627" width="9.140625" style="205" customWidth="1"/>
    <col min="15628" max="15870" width="9.140625" style="205"/>
    <col min="15871" max="15871" width="0" style="205" hidden="1" customWidth="1"/>
    <col min="15872" max="15872" width="60.85546875" style="205" customWidth="1"/>
    <col min="15873" max="15873" width="27" style="205" customWidth="1"/>
    <col min="15874" max="15874" width="16.28515625" style="205" customWidth="1"/>
    <col min="15875" max="15877" width="15.42578125" style="205" customWidth="1"/>
    <col min="15878" max="15878" width="16.28515625" style="205" customWidth="1"/>
    <col min="15879" max="15879" width="15.140625" style="205" bestFit="1" customWidth="1"/>
    <col min="15880" max="15880" width="30.28515625" style="205" bestFit="1" customWidth="1"/>
    <col min="15881" max="15883" width="9.140625" style="205" customWidth="1"/>
    <col min="15884" max="16126" width="9.140625" style="205"/>
    <col min="16127" max="16127" width="0" style="205" hidden="1" customWidth="1"/>
    <col min="16128" max="16128" width="60.85546875" style="205" customWidth="1"/>
    <col min="16129" max="16129" width="27" style="205" customWidth="1"/>
    <col min="16130" max="16130" width="16.28515625" style="205" customWidth="1"/>
    <col min="16131" max="16133" width="15.42578125" style="205" customWidth="1"/>
    <col min="16134" max="16134" width="16.28515625" style="205" customWidth="1"/>
    <col min="16135" max="16135" width="15.140625" style="205" bestFit="1" customWidth="1"/>
    <col min="16136" max="16136" width="30.28515625" style="205" bestFit="1" customWidth="1"/>
    <col min="16137" max="16139" width="9.140625" style="205" customWidth="1"/>
    <col min="16140" max="16384" width="9.140625" style="205"/>
  </cols>
  <sheetData>
    <row r="1" spans="2:11" s="264" customFormat="1" hidden="1" x14ac:dyDescent="0.25">
      <c r="B1" s="495" t="s">
        <v>0</v>
      </c>
      <c r="C1" s="496"/>
      <c r="D1" s="496"/>
      <c r="E1" s="496"/>
      <c r="F1" s="496"/>
      <c r="G1" s="496"/>
      <c r="H1" s="497"/>
      <c r="I1" s="204"/>
    </row>
    <row r="2" spans="2:11" s="264" customFormat="1" hidden="1" x14ac:dyDescent="0.25">
      <c r="B2" s="498" t="s">
        <v>1</v>
      </c>
      <c r="C2" s="499"/>
      <c r="D2" s="499"/>
      <c r="E2" s="499"/>
      <c r="F2" s="499"/>
      <c r="G2" s="499"/>
      <c r="H2" s="500"/>
      <c r="I2" s="204"/>
    </row>
    <row r="3" spans="2:11" s="264" customFormat="1" x14ac:dyDescent="0.25">
      <c r="B3" s="206" t="s">
        <v>2</v>
      </c>
      <c r="C3" s="207"/>
      <c r="D3" s="208"/>
      <c r="E3" s="209"/>
      <c r="F3" s="209"/>
      <c r="G3" s="209"/>
      <c r="H3" s="210"/>
      <c r="I3" s="204"/>
    </row>
    <row r="4" spans="2:11" s="264" customFormat="1" ht="15" customHeight="1" x14ac:dyDescent="0.25">
      <c r="B4" s="507" t="s">
        <v>108</v>
      </c>
      <c r="C4" s="508"/>
      <c r="D4" s="508"/>
      <c r="E4" s="508"/>
      <c r="F4" s="508"/>
      <c r="G4" s="508"/>
      <c r="H4" s="509"/>
      <c r="I4" s="204"/>
    </row>
    <row r="5" spans="2:11" s="264" customFormat="1" x14ac:dyDescent="0.25">
      <c r="B5" s="206" t="s">
        <v>746</v>
      </c>
      <c r="C5" s="213"/>
      <c r="D5" s="214"/>
      <c r="E5" s="213"/>
      <c r="F5" s="213"/>
      <c r="G5" s="213"/>
      <c r="H5" s="215"/>
      <c r="I5" s="204"/>
    </row>
    <row r="6" spans="2:11" s="264" customFormat="1" x14ac:dyDescent="0.25">
      <c r="B6" s="206"/>
      <c r="C6" s="213"/>
      <c r="D6" s="214"/>
      <c r="E6" s="213"/>
      <c r="F6" s="213"/>
      <c r="G6" s="213"/>
      <c r="H6" s="215"/>
      <c r="I6" s="204"/>
    </row>
    <row r="7" spans="2:11" s="264" customFormat="1" ht="35.1" customHeight="1" x14ac:dyDescent="0.25">
      <c r="B7" s="216" t="s">
        <v>4</v>
      </c>
      <c r="C7" s="216" t="s">
        <v>109</v>
      </c>
      <c r="D7" s="217" t="s">
        <v>6</v>
      </c>
      <c r="E7" s="218" t="s">
        <v>7</v>
      </c>
      <c r="F7" s="219" t="s">
        <v>8</v>
      </c>
      <c r="G7" s="219" t="s">
        <v>9</v>
      </c>
      <c r="H7" s="219" t="s">
        <v>10</v>
      </c>
      <c r="I7" s="204"/>
    </row>
    <row r="8" spans="2:11" s="264" customFormat="1" x14ac:dyDescent="0.25">
      <c r="B8" s="206" t="s">
        <v>110</v>
      </c>
      <c r="C8" s="220"/>
      <c r="D8" s="268"/>
      <c r="E8" s="222"/>
      <c r="F8" s="223"/>
      <c r="G8" s="222"/>
      <c r="H8" s="220"/>
      <c r="I8" s="204"/>
    </row>
    <row r="9" spans="2:11" s="264" customFormat="1" x14ac:dyDescent="0.25">
      <c r="B9" s="230" t="s">
        <v>13</v>
      </c>
      <c r="C9" s="220"/>
      <c r="D9" s="268"/>
      <c r="E9" s="222"/>
      <c r="F9" s="223"/>
      <c r="G9" s="222"/>
      <c r="H9" s="220"/>
      <c r="I9" s="204"/>
    </row>
    <row r="10" spans="2:11" s="264" customFormat="1" x14ac:dyDescent="0.25">
      <c r="B10" s="242" t="s">
        <v>111</v>
      </c>
      <c r="C10" s="269" t="s">
        <v>112</v>
      </c>
      <c r="D10" s="21">
        <v>10240</v>
      </c>
      <c r="E10" s="228">
        <v>64.760000000000005</v>
      </c>
      <c r="F10" s="238">
        <v>1.72</v>
      </c>
      <c r="G10" s="228"/>
      <c r="H10" s="239" t="s">
        <v>113</v>
      </c>
      <c r="I10" s="253"/>
      <c r="J10" s="270"/>
      <c r="K10" s="270"/>
    </row>
    <row r="11" spans="2:11" s="264" customFormat="1" x14ac:dyDescent="0.25">
      <c r="B11" s="242" t="s">
        <v>114</v>
      </c>
      <c r="C11" s="269" t="s">
        <v>115</v>
      </c>
      <c r="D11" s="21">
        <v>3730</v>
      </c>
      <c r="E11" s="228">
        <v>63.99</v>
      </c>
      <c r="F11" s="238">
        <v>1.7</v>
      </c>
      <c r="G11" s="228"/>
      <c r="H11" s="239" t="s">
        <v>116</v>
      </c>
      <c r="I11" s="253"/>
      <c r="J11" s="270"/>
      <c r="K11" s="270"/>
    </row>
    <row r="12" spans="2:11" s="264" customFormat="1" x14ac:dyDescent="0.25">
      <c r="B12" s="242" t="s">
        <v>117</v>
      </c>
      <c r="C12" s="269" t="s">
        <v>118</v>
      </c>
      <c r="D12" s="21">
        <v>7900</v>
      </c>
      <c r="E12" s="228">
        <v>58.67</v>
      </c>
      <c r="F12" s="238">
        <v>1.56</v>
      </c>
      <c r="G12" s="228"/>
      <c r="H12" s="239" t="s">
        <v>119</v>
      </c>
      <c r="I12" s="253"/>
      <c r="J12" s="270"/>
      <c r="K12" s="270"/>
    </row>
    <row r="13" spans="2:11" s="264" customFormat="1" x14ac:dyDescent="0.25">
      <c r="B13" s="242" t="s">
        <v>123</v>
      </c>
      <c r="C13" s="269" t="s">
        <v>124</v>
      </c>
      <c r="D13" s="21">
        <v>670</v>
      </c>
      <c r="E13" s="228">
        <v>46.92</v>
      </c>
      <c r="F13" s="238">
        <v>1.24</v>
      </c>
      <c r="G13" s="228"/>
      <c r="H13" s="239" t="s">
        <v>125</v>
      </c>
      <c r="I13" s="253"/>
      <c r="J13" s="270"/>
      <c r="K13" s="270"/>
    </row>
    <row r="14" spans="2:11" s="264" customFormat="1" x14ac:dyDescent="0.25">
      <c r="B14" s="242" t="s">
        <v>120</v>
      </c>
      <c r="C14" s="269" t="s">
        <v>121</v>
      </c>
      <c r="D14" s="21">
        <v>4400</v>
      </c>
      <c r="E14" s="228">
        <v>40.43</v>
      </c>
      <c r="F14" s="238">
        <v>1.07</v>
      </c>
      <c r="G14" s="228"/>
      <c r="H14" s="239" t="s">
        <v>122</v>
      </c>
      <c r="I14" s="253"/>
      <c r="J14" s="270"/>
      <c r="K14" s="270"/>
    </row>
    <row r="15" spans="2:11" s="264" customFormat="1" x14ac:dyDescent="0.25">
      <c r="B15" s="242" t="s">
        <v>126</v>
      </c>
      <c r="C15" s="269" t="s">
        <v>118</v>
      </c>
      <c r="D15" s="21">
        <v>8000</v>
      </c>
      <c r="E15" s="228">
        <v>38.659999999999997</v>
      </c>
      <c r="F15" s="238">
        <v>1.03</v>
      </c>
      <c r="G15" s="228"/>
      <c r="H15" s="239" t="s">
        <v>127</v>
      </c>
      <c r="I15" s="253"/>
      <c r="J15" s="270"/>
      <c r="K15" s="270"/>
    </row>
    <row r="16" spans="2:11" s="264" customFormat="1" x14ac:dyDescent="0.25">
      <c r="B16" s="242" t="s">
        <v>131</v>
      </c>
      <c r="C16" s="269" t="s">
        <v>121</v>
      </c>
      <c r="D16" s="21">
        <v>5100</v>
      </c>
      <c r="E16" s="228">
        <v>32.44</v>
      </c>
      <c r="F16" s="238">
        <v>0.86</v>
      </c>
      <c r="G16" s="228"/>
      <c r="H16" s="239" t="s">
        <v>132</v>
      </c>
      <c r="I16" s="253"/>
      <c r="J16" s="270"/>
      <c r="K16" s="270"/>
    </row>
    <row r="17" spans="2:11" s="264" customFormat="1" x14ac:dyDescent="0.25">
      <c r="B17" s="242" t="s">
        <v>133</v>
      </c>
      <c r="C17" s="269" t="s">
        <v>134</v>
      </c>
      <c r="D17" s="21">
        <v>6200</v>
      </c>
      <c r="E17" s="228">
        <v>30.81</v>
      </c>
      <c r="F17" s="238">
        <v>0.82</v>
      </c>
      <c r="G17" s="228"/>
      <c r="H17" s="239" t="s">
        <v>135</v>
      </c>
      <c r="I17" s="253"/>
      <c r="J17" s="270"/>
      <c r="K17" s="270"/>
    </row>
    <row r="18" spans="2:11" s="264" customFormat="1" x14ac:dyDescent="0.25">
      <c r="B18" s="242" t="s">
        <v>128</v>
      </c>
      <c r="C18" s="269" t="s">
        <v>129</v>
      </c>
      <c r="D18" s="21">
        <v>6450</v>
      </c>
      <c r="E18" s="228">
        <v>30.92</v>
      </c>
      <c r="F18" s="238">
        <v>0.82</v>
      </c>
      <c r="G18" s="228"/>
      <c r="H18" s="239" t="s">
        <v>130</v>
      </c>
      <c r="I18" s="253"/>
      <c r="J18" s="270"/>
      <c r="K18" s="270"/>
    </row>
    <row r="19" spans="2:11" s="264" customFormat="1" x14ac:dyDescent="0.25">
      <c r="B19" s="242" t="s">
        <v>136</v>
      </c>
      <c r="C19" s="269" t="s">
        <v>118</v>
      </c>
      <c r="D19" s="21">
        <v>2080</v>
      </c>
      <c r="E19" s="228">
        <v>29.67</v>
      </c>
      <c r="F19" s="238">
        <v>0.79</v>
      </c>
      <c r="G19" s="228"/>
      <c r="H19" s="239" t="s">
        <v>137</v>
      </c>
      <c r="I19" s="253"/>
      <c r="J19" s="270"/>
      <c r="K19" s="270"/>
    </row>
    <row r="20" spans="2:11" s="264" customFormat="1" x14ac:dyDescent="0.25">
      <c r="B20" s="242" t="s">
        <v>138</v>
      </c>
      <c r="C20" s="269" t="s">
        <v>139</v>
      </c>
      <c r="D20" s="21">
        <v>170</v>
      </c>
      <c r="E20" s="228">
        <v>27.22</v>
      </c>
      <c r="F20" s="238">
        <v>0.72</v>
      </c>
      <c r="G20" s="228"/>
      <c r="H20" s="239" t="s">
        <v>140</v>
      </c>
      <c r="I20" s="253"/>
      <c r="J20" s="270"/>
      <c r="K20" s="270"/>
    </row>
    <row r="21" spans="2:11" s="264" customFormat="1" x14ac:dyDescent="0.25">
      <c r="B21" s="242" t="s">
        <v>141</v>
      </c>
      <c r="C21" s="269" t="s">
        <v>134</v>
      </c>
      <c r="D21" s="21">
        <v>3100</v>
      </c>
      <c r="E21" s="228">
        <v>23.96</v>
      </c>
      <c r="F21" s="238">
        <v>0.64</v>
      </c>
      <c r="G21" s="228"/>
      <c r="H21" s="239" t="s">
        <v>142</v>
      </c>
      <c r="I21" s="253"/>
      <c r="J21" s="270"/>
      <c r="K21" s="270"/>
    </row>
    <row r="22" spans="2:11" s="264" customFormat="1" x14ac:dyDescent="0.25">
      <c r="B22" s="242" t="s">
        <v>724</v>
      </c>
      <c r="C22" s="269" t="s">
        <v>725</v>
      </c>
      <c r="D22" s="21">
        <v>10000</v>
      </c>
      <c r="E22" s="228">
        <v>22.31</v>
      </c>
      <c r="F22" s="238">
        <v>0.59</v>
      </c>
      <c r="G22" s="228"/>
      <c r="H22" s="239" t="s">
        <v>726</v>
      </c>
      <c r="I22" s="253"/>
      <c r="J22" s="270"/>
      <c r="K22" s="270"/>
    </row>
    <row r="23" spans="2:11" s="264" customFormat="1" x14ac:dyDescent="0.25">
      <c r="B23" s="242" t="s">
        <v>143</v>
      </c>
      <c r="C23" s="269" t="s">
        <v>144</v>
      </c>
      <c r="D23" s="21">
        <v>1160</v>
      </c>
      <c r="E23" s="228">
        <v>21.17</v>
      </c>
      <c r="F23" s="238">
        <v>0.56000000000000005</v>
      </c>
      <c r="G23" s="228"/>
      <c r="H23" s="239" t="s">
        <v>145</v>
      </c>
      <c r="I23" s="253"/>
      <c r="J23" s="270"/>
      <c r="K23" s="270"/>
    </row>
    <row r="24" spans="2:11" s="264" customFormat="1" x14ac:dyDescent="0.25">
      <c r="B24" s="242" t="s">
        <v>146</v>
      </c>
      <c r="C24" s="269" t="s">
        <v>147</v>
      </c>
      <c r="D24" s="21">
        <v>320</v>
      </c>
      <c r="E24" s="228">
        <v>21.02</v>
      </c>
      <c r="F24" s="238">
        <v>0.56000000000000005</v>
      </c>
      <c r="G24" s="228"/>
      <c r="H24" s="239" t="s">
        <v>148</v>
      </c>
      <c r="I24" s="253"/>
      <c r="J24" s="270"/>
      <c r="K24" s="270"/>
    </row>
    <row r="25" spans="2:11" s="264" customFormat="1" x14ac:dyDescent="0.25">
      <c r="B25" s="242" t="s">
        <v>149</v>
      </c>
      <c r="C25" s="269" t="s">
        <v>150</v>
      </c>
      <c r="D25" s="21">
        <v>2420</v>
      </c>
      <c r="E25" s="228">
        <v>20.57</v>
      </c>
      <c r="F25" s="238">
        <v>0.55000000000000004</v>
      </c>
      <c r="G25" s="228"/>
      <c r="H25" s="239" t="s">
        <v>151</v>
      </c>
      <c r="I25" s="253"/>
      <c r="J25" s="270"/>
      <c r="K25" s="270"/>
    </row>
    <row r="26" spans="2:11" s="264" customFormat="1" x14ac:dyDescent="0.25">
      <c r="B26" s="242" t="s">
        <v>166</v>
      </c>
      <c r="C26" s="269" t="s">
        <v>167</v>
      </c>
      <c r="D26" s="21">
        <v>3520</v>
      </c>
      <c r="E26" s="228">
        <v>20.2</v>
      </c>
      <c r="F26" s="238">
        <v>0.54</v>
      </c>
      <c r="G26" s="228"/>
      <c r="H26" s="239" t="s">
        <v>168</v>
      </c>
      <c r="I26" s="253"/>
      <c r="J26" s="270"/>
      <c r="K26" s="270"/>
    </row>
    <row r="27" spans="2:11" s="264" customFormat="1" x14ac:dyDescent="0.25">
      <c r="B27" s="242" t="s">
        <v>154</v>
      </c>
      <c r="C27" s="269" t="s">
        <v>129</v>
      </c>
      <c r="D27" s="21">
        <v>800</v>
      </c>
      <c r="E27" s="228">
        <v>20.37</v>
      </c>
      <c r="F27" s="238">
        <v>0.54</v>
      </c>
      <c r="G27" s="228"/>
      <c r="H27" s="239" t="s">
        <v>155</v>
      </c>
      <c r="I27" s="253"/>
      <c r="J27" s="270"/>
      <c r="K27" s="270"/>
    </row>
    <row r="28" spans="2:11" s="264" customFormat="1" x14ac:dyDescent="0.25">
      <c r="B28" s="242" t="s">
        <v>152</v>
      </c>
      <c r="C28" s="269" t="s">
        <v>115</v>
      </c>
      <c r="D28" s="21">
        <v>560</v>
      </c>
      <c r="E28" s="228">
        <v>19.899999999999999</v>
      </c>
      <c r="F28" s="238">
        <v>0.53</v>
      </c>
      <c r="G28" s="228"/>
      <c r="H28" s="239" t="s">
        <v>153</v>
      </c>
      <c r="I28" s="253"/>
      <c r="J28" s="270"/>
      <c r="K28" s="270"/>
    </row>
    <row r="29" spans="2:11" s="264" customFormat="1" x14ac:dyDescent="0.25">
      <c r="B29" s="242" t="s">
        <v>161</v>
      </c>
      <c r="C29" s="269" t="s">
        <v>162</v>
      </c>
      <c r="D29" s="21">
        <v>767</v>
      </c>
      <c r="E29" s="228">
        <v>18.100000000000001</v>
      </c>
      <c r="F29" s="238">
        <v>0.48</v>
      </c>
      <c r="G29" s="228"/>
      <c r="H29" s="239" t="s">
        <v>163</v>
      </c>
      <c r="I29" s="253"/>
      <c r="J29" s="270"/>
      <c r="K29" s="270"/>
    </row>
    <row r="30" spans="2:11" s="264" customFormat="1" x14ac:dyDescent="0.25">
      <c r="B30" s="242" t="s">
        <v>156</v>
      </c>
      <c r="C30" s="269" t="s">
        <v>115</v>
      </c>
      <c r="D30" s="21">
        <v>793</v>
      </c>
      <c r="E30" s="228">
        <v>17.059999999999999</v>
      </c>
      <c r="F30" s="238">
        <v>0.45</v>
      </c>
      <c r="G30" s="228"/>
      <c r="H30" s="239" t="s">
        <v>157</v>
      </c>
      <c r="I30" s="253"/>
      <c r="J30" s="270"/>
      <c r="K30" s="270"/>
    </row>
    <row r="31" spans="2:11" s="264" customFormat="1" x14ac:dyDescent="0.25">
      <c r="B31" s="242" t="s">
        <v>177</v>
      </c>
      <c r="C31" s="269" t="s">
        <v>121</v>
      </c>
      <c r="D31" s="21">
        <v>1320</v>
      </c>
      <c r="E31" s="228">
        <v>16.18</v>
      </c>
      <c r="F31" s="238">
        <v>0.43</v>
      </c>
      <c r="G31" s="228"/>
      <c r="H31" s="239" t="s">
        <v>178</v>
      </c>
      <c r="I31" s="253"/>
      <c r="J31" s="270"/>
      <c r="K31" s="270"/>
    </row>
    <row r="32" spans="2:11" s="264" customFormat="1" x14ac:dyDescent="0.25">
      <c r="B32" s="242" t="s">
        <v>179</v>
      </c>
      <c r="C32" s="269" t="s">
        <v>180</v>
      </c>
      <c r="D32" s="21">
        <v>1864</v>
      </c>
      <c r="E32" s="228">
        <v>15.73</v>
      </c>
      <c r="F32" s="238">
        <v>0.42</v>
      </c>
      <c r="G32" s="228"/>
      <c r="H32" s="239" t="s">
        <v>181</v>
      </c>
      <c r="I32" s="253"/>
      <c r="J32" s="270"/>
      <c r="K32" s="270"/>
    </row>
    <row r="33" spans="2:11" s="264" customFormat="1" x14ac:dyDescent="0.25">
      <c r="B33" s="242" t="s">
        <v>175</v>
      </c>
      <c r="C33" s="269" t="s">
        <v>144</v>
      </c>
      <c r="D33" s="21">
        <v>400</v>
      </c>
      <c r="E33" s="228">
        <v>15.56</v>
      </c>
      <c r="F33" s="238">
        <v>0.41</v>
      </c>
      <c r="G33" s="228"/>
      <c r="H33" s="239" t="s">
        <v>176</v>
      </c>
      <c r="I33" s="253"/>
      <c r="J33" s="270"/>
      <c r="K33" s="270"/>
    </row>
    <row r="34" spans="2:11" s="264" customFormat="1" x14ac:dyDescent="0.25">
      <c r="B34" s="242" t="s">
        <v>169</v>
      </c>
      <c r="C34" s="269" t="s">
        <v>170</v>
      </c>
      <c r="D34" s="21">
        <v>600</v>
      </c>
      <c r="E34" s="228">
        <v>14.97</v>
      </c>
      <c r="F34" s="238">
        <v>0.4</v>
      </c>
      <c r="G34" s="228"/>
      <c r="H34" s="239" t="s">
        <v>171</v>
      </c>
      <c r="I34" s="253"/>
      <c r="J34" s="270"/>
      <c r="K34" s="270"/>
    </row>
    <row r="35" spans="2:11" s="264" customFormat="1" x14ac:dyDescent="0.25">
      <c r="B35" s="242" t="s">
        <v>184</v>
      </c>
      <c r="C35" s="269" t="s">
        <v>185</v>
      </c>
      <c r="D35" s="21">
        <v>3300</v>
      </c>
      <c r="E35" s="228">
        <v>15.11</v>
      </c>
      <c r="F35" s="238">
        <v>0.4</v>
      </c>
      <c r="G35" s="228"/>
      <c r="H35" s="239" t="s">
        <v>186</v>
      </c>
      <c r="I35" s="253"/>
      <c r="J35" s="270"/>
      <c r="K35" s="270"/>
    </row>
    <row r="36" spans="2:11" s="264" customFormat="1" x14ac:dyDescent="0.25">
      <c r="B36" s="242" t="s">
        <v>164</v>
      </c>
      <c r="C36" s="269" t="s">
        <v>115</v>
      </c>
      <c r="D36" s="21">
        <v>1500</v>
      </c>
      <c r="E36" s="228">
        <v>14.67</v>
      </c>
      <c r="F36" s="238">
        <v>0.39</v>
      </c>
      <c r="G36" s="228"/>
      <c r="H36" s="239" t="s">
        <v>165</v>
      </c>
      <c r="I36" s="253"/>
      <c r="J36" s="270"/>
      <c r="K36" s="270"/>
    </row>
    <row r="37" spans="2:11" s="264" customFormat="1" x14ac:dyDescent="0.25">
      <c r="B37" s="242" t="s">
        <v>172</v>
      </c>
      <c r="C37" s="269" t="s">
        <v>173</v>
      </c>
      <c r="D37" s="21">
        <v>7333</v>
      </c>
      <c r="E37" s="228">
        <v>14.63</v>
      </c>
      <c r="F37" s="238">
        <v>0.39</v>
      </c>
      <c r="G37" s="228"/>
      <c r="H37" s="239" t="s">
        <v>174</v>
      </c>
      <c r="I37" s="253"/>
      <c r="J37" s="270"/>
      <c r="K37" s="270"/>
    </row>
    <row r="38" spans="2:11" s="264" customFormat="1" x14ac:dyDescent="0.25">
      <c r="B38" s="242" t="s">
        <v>158</v>
      </c>
      <c r="C38" s="269" t="s">
        <v>159</v>
      </c>
      <c r="D38" s="21">
        <v>6400</v>
      </c>
      <c r="E38" s="228">
        <v>14.67</v>
      </c>
      <c r="F38" s="238">
        <v>0.39</v>
      </c>
      <c r="G38" s="228"/>
      <c r="H38" s="239" t="s">
        <v>160</v>
      </c>
      <c r="I38" s="253"/>
      <c r="J38" s="270"/>
      <c r="K38" s="270"/>
    </row>
    <row r="39" spans="2:11" s="264" customFormat="1" x14ac:dyDescent="0.25">
      <c r="B39" s="242" t="s">
        <v>182</v>
      </c>
      <c r="C39" s="269" t="s">
        <v>180</v>
      </c>
      <c r="D39" s="21">
        <v>430</v>
      </c>
      <c r="E39" s="228">
        <v>14.03</v>
      </c>
      <c r="F39" s="238">
        <v>0.37</v>
      </c>
      <c r="G39" s="228"/>
      <c r="H39" s="239" t="s">
        <v>183</v>
      </c>
      <c r="I39" s="253"/>
      <c r="J39" s="270"/>
      <c r="K39" s="270"/>
    </row>
    <row r="40" spans="2:11" s="264" customFormat="1" x14ac:dyDescent="0.25">
      <c r="B40" s="242" t="s">
        <v>191</v>
      </c>
      <c r="C40" s="269" t="s">
        <v>124</v>
      </c>
      <c r="D40" s="21">
        <v>1800</v>
      </c>
      <c r="E40" s="228">
        <v>12.44</v>
      </c>
      <c r="F40" s="238">
        <v>0.33</v>
      </c>
      <c r="G40" s="228"/>
      <c r="H40" s="239" t="s">
        <v>192</v>
      </c>
      <c r="I40" s="253"/>
      <c r="J40" s="270"/>
      <c r="K40" s="270"/>
    </row>
    <row r="41" spans="2:11" s="264" customFormat="1" x14ac:dyDescent="0.25">
      <c r="B41" s="242" t="s">
        <v>187</v>
      </c>
      <c r="C41" s="269" t="s">
        <v>134</v>
      </c>
      <c r="D41" s="21">
        <v>800</v>
      </c>
      <c r="E41" s="228">
        <v>12.02</v>
      </c>
      <c r="F41" s="238">
        <v>0.32</v>
      </c>
      <c r="G41" s="228"/>
      <c r="H41" s="239" t="s">
        <v>188</v>
      </c>
      <c r="I41" s="253"/>
      <c r="J41" s="270"/>
      <c r="K41" s="270"/>
    </row>
    <row r="42" spans="2:11" s="264" customFormat="1" x14ac:dyDescent="0.25">
      <c r="B42" s="242" t="s">
        <v>189</v>
      </c>
      <c r="C42" s="269" t="s">
        <v>170</v>
      </c>
      <c r="D42" s="21">
        <v>1400</v>
      </c>
      <c r="E42" s="228">
        <v>11.7</v>
      </c>
      <c r="F42" s="238">
        <v>0.31</v>
      </c>
      <c r="G42" s="228"/>
      <c r="H42" s="239" t="s">
        <v>190</v>
      </c>
      <c r="I42" s="253"/>
      <c r="J42" s="270"/>
      <c r="K42" s="270"/>
    </row>
    <row r="43" spans="2:11" s="264" customFormat="1" x14ac:dyDescent="0.25">
      <c r="B43" s="242" t="s">
        <v>193</v>
      </c>
      <c r="C43" s="269" t="s">
        <v>115</v>
      </c>
      <c r="D43" s="21">
        <v>220</v>
      </c>
      <c r="E43" s="228">
        <v>8.5399999999999991</v>
      </c>
      <c r="F43" s="238">
        <v>0.23</v>
      </c>
      <c r="G43" s="228"/>
      <c r="H43" s="239" t="s">
        <v>194</v>
      </c>
      <c r="I43" s="253"/>
      <c r="J43" s="270"/>
      <c r="K43" s="270"/>
    </row>
    <row r="44" spans="2:11" s="264" customFormat="1" x14ac:dyDescent="0.25">
      <c r="B44" s="242" t="s">
        <v>195</v>
      </c>
      <c r="C44" s="269" t="s">
        <v>115</v>
      </c>
      <c r="D44" s="21">
        <v>170</v>
      </c>
      <c r="E44" s="228">
        <v>7.71</v>
      </c>
      <c r="F44" s="238">
        <v>0.2</v>
      </c>
      <c r="G44" s="228"/>
      <c r="H44" s="239" t="s">
        <v>196</v>
      </c>
      <c r="I44" s="253"/>
      <c r="J44" s="270"/>
      <c r="K44" s="270"/>
    </row>
    <row r="45" spans="2:11" s="264" customFormat="1" x14ac:dyDescent="0.25">
      <c r="B45" s="242" t="s">
        <v>197</v>
      </c>
      <c r="C45" s="269" t="s">
        <v>124</v>
      </c>
      <c r="D45" s="21">
        <v>200</v>
      </c>
      <c r="E45" s="228">
        <v>4.7300000000000004</v>
      </c>
      <c r="F45" s="238">
        <v>0.13</v>
      </c>
      <c r="G45" s="228"/>
      <c r="H45" s="239" t="s">
        <v>198</v>
      </c>
      <c r="I45" s="253"/>
      <c r="J45" s="270"/>
      <c r="K45" s="270"/>
    </row>
    <row r="46" spans="2:11" x14ac:dyDescent="0.25">
      <c r="B46" s="230" t="s">
        <v>79</v>
      </c>
      <c r="C46" s="230"/>
      <c r="D46" s="22"/>
      <c r="E46" s="232">
        <f>SUM(E10:E45)</f>
        <v>861.84</v>
      </c>
      <c r="F46" s="232">
        <f>SUM(F10:F45)</f>
        <v>22.89</v>
      </c>
      <c r="G46" s="241"/>
      <c r="H46" s="220"/>
      <c r="I46" s="253"/>
      <c r="J46" s="270"/>
      <c r="K46" s="270"/>
    </row>
    <row r="47" spans="2:11" x14ac:dyDescent="0.25">
      <c r="B47" s="230" t="s">
        <v>199</v>
      </c>
      <c r="C47" s="230"/>
      <c r="D47" s="22"/>
      <c r="E47" s="241"/>
      <c r="F47" s="234"/>
      <c r="G47" s="241"/>
      <c r="H47" s="220"/>
      <c r="J47" s="270"/>
      <c r="K47" s="270"/>
    </row>
    <row r="48" spans="2:11" x14ac:dyDescent="0.25">
      <c r="B48" s="230" t="s">
        <v>13</v>
      </c>
      <c r="C48" s="230"/>
      <c r="D48" s="22"/>
      <c r="E48" s="241"/>
      <c r="F48" s="234"/>
      <c r="G48" s="241"/>
      <c r="H48" s="220"/>
      <c r="J48" s="270"/>
      <c r="K48" s="270"/>
    </row>
    <row r="49" spans="2:16" x14ac:dyDescent="0.25">
      <c r="B49" s="242" t="s">
        <v>158</v>
      </c>
      <c r="C49" s="242" t="s">
        <v>159</v>
      </c>
      <c r="D49" s="21">
        <v>11550</v>
      </c>
      <c r="E49" s="244">
        <v>0.23</v>
      </c>
      <c r="F49" s="224">
        <v>0.01</v>
      </c>
      <c r="G49" s="271"/>
      <c r="H49" s="239" t="s">
        <v>200</v>
      </c>
      <c r="J49" s="270"/>
      <c r="K49" s="270"/>
    </row>
    <row r="50" spans="2:16" s="264" customFormat="1" x14ac:dyDescent="0.25">
      <c r="B50" s="230" t="s">
        <v>79</v>
      </c>
      <c r="C50" s="230"/>
      <c r="D50" s="22"/>
      <c r="E50" s="232">
        <f>SUM(E49)</f>
        <v>0.23</v>
      </c>
      <c r="F50" s="233">
        <f>SUM(F49)</f>
        <v>0.01</v>
      </c>
      <c r="G50" s="241"/>
      <c r="H50" s="220"/>
      <c r="I50" s="204"/>
      <c r="J50" s="270"/>
      <c r="K50" s="270"/>
    </row>
    <row r="51" spans="2:16" s="264" customFormat="1" x14ac:dyDescent="0.25">
      <c r="B51" s="230" t="s">
        <v>11</v>
      </c>
      <c r="C51" s="242"/>
      <c r="D51" s="21"/>
      <c r="E51" s="244"/>
      <c r="F51" s="245"/>
      <c r="G51" s="244"/>
      <c r="H51" s="220"/>
      <c r="I51" s="204"/>
      <c r="J51" s="270"/>
      <c r="K51" s="270"/>
    </row>
    <row r="52" spans="2:16" s="264" customFormat="1" x14ac:dyDescent="0.25">
      <c r="B52" s="230" t="s">
        <v>12</v>
      </c>
      <c r="C52" s="242"/>
      <c r="D52" s="21"/>
      <c r="E52" s="244"/>
      <c r="F52" s="245"/>
      <c r="G52" s="244"/>
      <c r="H52" s="220"/>
      <c r="I52" s="204"/>
      <c r="J52" s="270"/>
      <c r="K52" s="270"/>
    </row>
    <row r="53" spans="2:16" s="264" customFormat="1" x14ac:dyDescent="0.25">
      <c r="B53" s="230" t="s">
        <v>13</v>
      </c>
      <c r="C53" s="242"/>
      <c r="D53" s="21"/>
      <c r="E53" s="244"/>
      <c r="F53" s="245"/>
      <c r="G53" s="244"/>
      <c r="H53" s="220"/>
      <c r="I53" s="204"/>
      <c r="J53" s="270"/>
      <c r="K53" s="270"/>
    </row>
    <row r="54" spans="2:16" s="264" customFormat="1" x14ac:dyDescent="0.25">
      <c r="B54" s="242" t="s">
        <v>69</v>
      </c>
      <c r="C54" s="242" t="s">
        <v>15</v>
      </c>
      <c r="D54" s="21">
        <v>20</v>
      </c>
      <c r="E54" s="244">
        <v>207.61</v>
      </c>
      <c r="F54" s="245">
        <v>5.51</v>
      </c>
      <c r="G54" s="244">
        <v>4.915</v>
      </c>
      <c r="H54" s="239" t="s">
        <v>70</v>
      </c>
      <c r="I54" s="253"/>
      <c r="J54" s="270"/>
      <c r="K54" s="270"/>
      <c r="L54" s="205"/>
      <c r="M54" s="205"/>
      <c r="N54" s="205"/>
      <c r="O54" s="205"/>
      <c r="P54" s="205"/>
    </row>
    <row r="55" spans="2:16" s="264" customFormat="1" x14ac:dyDescent="0.25">
      <c r="B55" s="242" t="s">
        <v>201</v>
      </c>
      <c r="C55" s="242" t="s">
        <v>15</v>
      </c>
      <c r="D55" s="21">
        <v>15</v>
      </c>
      <c r="E55" s="244">
        <v>161.97999999999999</v>
      </c>
      <c r="F55" s="245">
        <v>4.3</v>
      </c>
      <c r="G55" s="244">
        <v>3.6851999999999996</v>
      </c>
      <c r="H55" s="239" t="s">
        <v>202</v>
      </c>
      <c r="I55" s="253"/>
      <c r="J55" s="270"/>
      <c r="K55" s="270"/>
      <c r="L55" s="205"/>
      <c r="M55" s="205"/>
      <c r="N55" s="205"/>
      <c r="O55" s="205"/>
      <c r="P55" s="205"/>
    </row>
    <row r="56" spans="2:16" s="264" customFormat="1" x14ac:dyDescent="0.25">
      <c r="B56" s="230" t="s">
        <v>79</v>
      </c>
      <c r="C56" s="230"/>
      <c r="D56" s="22"/>
      <c r="E56" s="232">
        <f>SUM(E54:E55)</f>
        <v>369.59000000000003</v>
      </c>
      <c r="F56" s="232">
        <f>SUM(F54:F55)</f>
        <v>9.8099999999999987</v>
      </c>
      <c r="G56" s="241"/>
      <c r="H56" s="220"/>
      <c r="I56" s="204"/>
      <c r="K56" s="270"/>
      <c r="L56" s="205"/>
      <c r="M56" s="205"/>
      <c r="N56" s="205"/>
      <c r="O56" s="205"/>
      <c r="P56" s="205"/>
    </row>
    <row r="57" spans="2:16" s="264" customFormat="1" ht="15" customHeight="1" x14ac:dyDescent="0.25">
      <c r="B57" s="230" t="s">
        <v>81</v>
      </c>
      <c r="C57" s="230"/>
      <c r="D57" s="22"/>
      <c r="E57" s="241"/>
      <c r="F57" s="234"/>
      <c r="G57" s="241"/>
      <c r="H57" s="220"/>
      <c r="I57" s="204"/>
      <c r="K57" s="270"/>
    </row>
    <row r="58" spans="2:16" s="264" customFormat="1" ht="15" customHeight="1" x14ac:dyDescent="0.25">
      <c r="B58" s="230" t="s">
        <v>82</v>
      </c>
      <c r="C58" s="242"/>
      <c r="D58" s="21"/>
      <c r="E58" s="244"/>
      <c r="F58" s="245"/>
      <c r="G58" s="244"/>
      <c r="H58" s="220"/>
      <c r="I58" s="204"/>
      <c r="K58" s="270"/>
    </row>
    <row r="59" spans="2:16" s="264" customFormat="1" x14ac:dyDescent="0.25">
      <c r="B59" s="242" t="s">
        <v>203</v>
      </c>
      <c r="C59" s="242" t="s">
        <v>90</v>
      </c>
      <c r="D59" s="21">
        <v>1000000</v>
      </c>
      <c r="E59" s="244">
        <v>1067.02</v>
      </c>
      <c r="F59" s="245">
        <v>28.31</v>
      </c>
      <c r="G59" s="244">
        <v>5.9285999999999994</v>
      </c>
      <c r="H59" s="239" t="s">
        <v>204</v>
      </c>
      <c r="I59" s="204"/>
      <c r="K59" s="270"/>
    </row>
    <row r="60" spans="2:16" s="264" customFormat="1" x14ac:dyDescent="0.25">
      <c r="B60" s="242" t="s">
        <v>205</v>
      </c>
      <c r="C60" s="242" t="s">
        <v>90</v>
      </c>
      <c r="D60" s="21">
        <v>500000</v>
      </c>
      <c r="E60" s="244">
        <v>528.70000000000005</v>
      </c>
      <c r="F60" s="244">
        <v>14.03</v>
      </c>
      <c r="G60" s="244">
        <v>4.6171999999999995</v>
      </c>
      <c r="H60" s="239" t="s">
        <v>206</v>
      </c>
      <c r="I60" s="204"/>
      <c r="K60" s="270"/>
    </row>
    <row r="61" spans="2:16" s="264" customFormat="1" x14ac:dyDescent="0.25">
      <c r="B61" s="242" t="s">
        <v>207</v>
      </c>
      <c r="C61" s="242" t="s">
        <v>90</v>
      </c>
      <c r="D61" s="21">
        <v>500000</v>
      </c>
      <c r="E61" s="244">
        <v>500.08</v>
      </c>
      <c r="F61" s="244">
        <v>13.27</v>
      </c>
      <c r="G61" s="244">
        <v>5.5830000000000002</v>
      </c>
      <c r="H61" s="239" t="s">
        <v>208</v>
      </c>
      <c r="I61" s="204"/>
    </row>
    <row r="62" spans="2:16" s="264" customFormat="1" ht="15" customHeight="1" x14ac:dyDescent="0.25">
      <c r="B62" s="230" t="s">
        <v>79</v>
      </c>
      <c r="C62" s="230"/>
      <c r="D62" s="22"/>
      <c r="E62" s="232">
        <f>SUM(E59:E61)</f>
        <v>2095.8000000000002</v>
      </c>
      <c r="F62" s="232">
        <f>SUM(F59:F61)</f>
        <v>55.61</v>
      </c>
      <c r="G62" s="241"/>
      <c r="H62" s="220"/>
      <c r="I62" s="204"/>
    </row>
    <row r="63" spans="2:16" s="264" customFormat="1" x14ac:dyDescent="0.25">
      <c r="B63" s="230" t="s">
        <v>100</v>
      </c>
      <c r="C63" s="242"/>
      <c r="D63" s="22"/>
      <c r="E63" s="241"/>
      <c r="F63" s="234"/>
      <c r="G63" s="241"/>
      <c r="H63" s="220"/>
      <c r="I63" s="253"/>
    </row>
    <row r="64" spans="2:16" s="264" customFormat="1" x14ac:dyDescent="0.25">
      <c r="B64" s="230" t="s">
        <v>101</v>
      </c>
      <c r="C64" s="242"/>
      <c r="D64" s="22"/>
      <c r="E64" s="244">
        <v>446.19</v>
      </c>
      <c r="F64" s="272">
        <v>11.84</v>
      </c>
      <c r="G64" s="241"/>
      <c r="H64" s="220"/>
      <c r="I64" s="253"/>
    </row>
    <row r="65" spans="1:16" s="264" customFormat="1" x14ac:dyDescent="0.25">
      <c r="B65" s="230" t="s">
        <v>209</v>
      </c>
      <c r="C65" s="242"/>
      <c r="D65" s="269"/>
      <c r="E65" s="244">
        <v>-5.0199999999999996</v>
      </c>
      <c r="F65" s="272">
        <v>-0.16</v>
      </c>
      <c r="G65" s="244"/>
      <c r="H65" s="220"/>
      <c r="I65" s="253"/>
      <c r="J65" s="205"/>
      <c r="K65" s="205"/>
      <c r="L65" s="205"/>
      <c r="M65" s="205"/>
      <c r="N65" s="205"/>
      <c r="O65" s="205"/>
      <c r="P65" s="205"/>
    </row>
    <row r="66" spans="1:16" s="264" customFormat="1" x14ac:dyDescent="0.25">
      <c r="B66" s="258" t="s">
        <v>103</v>
      </c>
      <c r="C66" s="258"/>
      <c r="D66" s="273"/>
      <c r="E66" s="261">
        <f>SUM(E46+E50+E56+E62+E64+E65)</f>
        <v>3768.63</v>
      </c>
      <c r="F66" s="261">
        <f>SUM(F46+F50+F56+F62+F64+F65)</f>
        <v>100</v>
      </c>
      <c r="G66" s="262"/>
      <c r="H66" s="274"/>
      <c r="I66" s="253"/>
      <c r="J66" s="205"/>
      <c r="K66" s="205"/>
      <c r="L66" s="205"/>
      <c r="M66" s="205"/>
      <c r="N66" s="205"/>
      <c r="O66" s="205"/>
      <c r="P66" s="205"/>
    </row>
    <row r="67" spans="1:16" s="264" customFormat="1" x14ac:dyDescent="0.25">
      <c r="B67" s="242" t="s">
        <v>210</v>
      </c>
      <c r="C67" s="275"/>
      <c r="D67" s="276"/>
      <c r="E67" s="277"/>
      <c r="F67" s="277"/>
      <c r="G67" s="277"/>
      <c r="H67" s="278"/>
      <c r="I67" s="204"/>
      <c r="J67" s="205"/>
      <c r="K67" s="205"/>
      <c r="L67" s="205"/>
      <c r="M67" s="205"/>
      <c r="N67" s="205"/>
      <c r="O67" s="205"/>
      <c r="P67" s="205"/>
    </row>
    <row r="68" spans="1:16" s="264" customFormat="1" x14ac:dyDescent="0.25">
      <c r="B68" s="510" t="s">
        <v>105</v>
      </c>
      <c r="C68" s="511"/>
      <c r="D68" s="511"/>
      <c r="E68" s="511"/>
      <c r="F68" s="511"/>
      <c r="G68" s="511"/>
      <c r="H68" s="512"/>
      <c r="I68" s="204"/>
    </row>
    <row r="69" spans="1:16" s="264" customFormat="1" x14ac:dyDescent="0.25">
      <c r="B69" s="279" t="s">
        <v>106</v>
      </c>
      <c r="C69" s="280"/>
      <c r="D69" s="280"/>
      <c r="E69" s="280"/>
      <c r="F69" s="280"/>
      <c r="G69" s="280"/>
      <c r="H69" s="281"/>
      <c r="I69" s="204"/>
    </row>
    <row r="70" spans="1:16" s="264" customFormat="1" x14ac:dyDescent="0.25">
      <c r="B70" s="265" t="s">
        <v>107</v>
      </c>
      <c r="C70" s="280"/>
      <c r="D70" s="280"/>
      <c r="E70" s="280"/>
      <c r="F70" s="280"/>
      <c r="G70" s="280"/>
      <c r="H70" s="281"/>
      <c r="I70" s="204"/>
    </row>
    <row r="71" spans="1:16" s="264" customFormat="1" x14ac:dyDescent="0.25">
      <c r="B71" s="282"/>
      <c r="C71" s="280"/>
      <c r="D71" s="280"/>
      <c r="E71" s="280"/>
      <c r="F71" s="280"/>
      <c r="G71" s="280"/>
      <c r="H71" s="281"/>
      <c r="I71" s="204"/>
    </row>
    <row r="72" spans="1:16" s="203" customFormat="1" x14ac:dyDescent="0.25">
      <c r="A72" s="205"/>
      <c r="E72" s="283"/>
      <c r="H72" s="284"/>
      <c r="I72" s="204"/>
      <c r="J72" s="205"/>
      <c r="K72" s="205"/>
      <c r="L72" s="205"/>
      <c r="M72" s="205"/>
      <c r="N72" s="205"/>
      <c r="O72" s="205"/>
      <c r="P72" s="205"/>
    </row>
  </sheetData>
  <mergeCells count="4">
    <mergeCell ref="B1:H1"/>
    <mergeCell ref="B2:H2"/>
    <mergeCell ref="B4:H4"/>
    <mergeCell ref="B68:H68"/>
  </mergeCells>
  <pageMargins left="0.97" right="0.7" top="0.36" bottom="0.51" header="0.3" footer="0.3"/>
  <pageSetup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7"/>
  <sheetViews>
    <sheetView showGridLines="0" view="pageBreakPreview" topLeftCell="B3" zoomScale="85" zoomScaleNormal="100" zoomScaleSheetLayoutView="85" workbookViewId="0">
      <selection activeCell="B16" sqref="B16"/>
    </sheetView>
  </sheetViews>
  <sheetFormatPr defaultRowHeight="15" x14ac:dyDescent="0.25"/>
  <cols>
    <col min="1" max="1" width="9.140625" style="205" hidden="1" customWidth="1"/>
    <col min="2" max="2" width="87.85546875" style="19" customWidth="1"/>
    <col min="3" max="3" width="21.5703125" style="19" customWidth="1"/>
    <col min="4" max="4" width="16.28515625" style="19" customWidth="1"/>
    <col min="5" max="7" width="15.42578125" style="19" customWidth="1"/>
    <col min="8" max="8" width="15" style="20" bestFit="1" customWidth="1"/>
    <col min="9" max="9" width="15.140625" style="24" bestFit="1" customWidth="1"/>
    <col min="10" max="10" width="18.42578125" style="302" customWidth="1"/>
    <col min="11" max="11" width="14.7109375" style="302" customWidth="1"/>
    <col min="12" max="256" width="9.140625" style="205"/>
    <col min="257" max="257" width="0" style="205" hidden="1" customWidth="1"/>
    <col min="258" max="258" width="87.85546875" style="205" customWidth="1"/>
    <col min="259" max="259" width="21.5703125" style="205" customWidth="1"/>
    <col min="260" max="260" width="16.28515625" style="205" customWidth="1"/>
    <col min="261" max="263" width="15.42578125" style="205" customWidth="1"/>
    <col min="264" max="264" width="15" style="205" bestFit="1" customWidth="1"/>
    <col min="265" max="265" width="15.140625" style="205" bestFit="1" customWidth="1"/>
    <col min="266" max="266" width="18.42578125" style="205" customWidth="1"/>
    <col min="267" max="267" width="14.7109375" style="205" customWidth="1"/>
    <col min="268" max="512" width="9.140625" style="205"/>
    <col min="513" max="513" width="0" style="205" hidden="1" customWidth="1"/>
    <col min="514" max="514" width="87.85546875" style="205" customWidth="1"/>
    <col min="515" max="515" width="21.5703125" style="205" customWidth="1"/>
    <col min="516" max="516" width="16.28515625" style="205" customWidth="1"/>
    <col min="517" max="519" width="15.42578125" style="205" customWidth="1"/>
    <col min="520" max="520" width="15" style="205" bestFit="1" customWidth="1"/>
    <col min="521" max="521" width="15.140625" style="205" bestFit="1" customWidth="1"/>
    <col min="522" max="522" width="18.42578125" style="205" customWidth="1"/>
    <col min="523" max="523" width="14.7109375" style="205" customWidth="1"/>
    <col min="524" max="768" width="9.140625" style="205"/>
    <col min="769" max="769" width="0" style="205" hidden="1" customWidth="1"/>
    <col min="770" max="770" width="87.85546875" style="205" customWidth="1"/>
    <col min="771" max="771" width="21.5703125" style="205" customWidth="1"/>
    <col min="772" max="772" width="16.28515625" style="205" customWidth="1"/>
    <col min="773" max="775" width="15.42578125" style="205" customWidth="1"/>
    <col min="776" max="776" width="15" style="205" bestFit="1" customWidth="1"/>
    <col min="777" max="777" width="15.140625" style="205" bestFit="1" customWidth="1"/>
    <col min="778" max="778" width="18.42578125" style="205" customWidth="1"/>
    <col min="779" max="779" width="14.7109375" style="205" customWidth="1"/>
    <col min="780" max="1024" width="9.140625" style="205"/>
    <col min="1025" max="1025" width="0" style="205" hidden="1" customWidth="1"/>
    <col min="1026" max="1026" width="87.85546875" style="205" customWidth="1"/>
    <col min="1027" max="1027" width="21.5703125" style="205" customWidth="1"/>
    <col min="1028" max="1028" width="16.28515625" style="205" customWidth="1"/>
    <col min="1029" max="1031" width="15.42578125" style="205" customWidth="1"/>
    <col min="1032" max="1032" width="15" style="205" bestFit="1" customWidth="1"/>
    <col min="1033" max="1033" width="15.140625" style="205" bestFit="1" customWidth="1"/>
    <col min="1034" max="1034" width="18.42578125" style="205" customWidth="1"/>
    <col min="1035" max="1035" width="14.7109375" style="205" customWidth="1"/>
    <col min="1036" max="1280" width="9.140625" style="205"/>
    <col min="1281" max="1281" width="0" style="205" hidden="1" customWidth="1"/>
    <col min="1282" max="1282" width="87.85546875" style="205" customWidth="1"/>
    <col min="1283" max="1283" width="21.5703125" style="205" customWidth="1"/>
    <col min="1284" max="1284" width="16.28515625" style="205" customWidth="1"/>
    <col min="1285" max="1287" width="15.42578125" style="205" customWidth="1"/>
    <col min="1288" max="1288" width="15" style="205" bestFit="1" customWidth="1"/>
    <col min="1289" max="1289" width="15.140625" style="205" bestFit="1" customWidth="1"/>
    <col min="1290" max="1290" width="18.42578125" style="205" customWidth="1"/>
    <col min="1291" max="1291" width="14.7109375" style="205" customWidth="1"/>
    <col min="1292" max="1536" width="9.140625" style="205"/>
    <col min="1537" max="1537" width="0" style="205" hidden="1" customWidth="1"/>
    <col min="1538" max="1538" width="87.85546875" style="205" customWidth="1"/>
    <col min="1539" max="1539" width="21.5703125" style="205" customWidth="1"/>
    <col min="1540" max="1540" width="16.28515625" style="205" customWidth="1"/>
    <col min="1541" max="1543" width="15.42578125" style="205" customWidth="1"/>
    <col min="1544" max="1544" width="15" style="205" bestFit="1" customWidth="1"/>
    <col min="1545" max="1545" width="15.140625" style="205" bestFit="1" customWidth="1"/>
    <col min="1546" max="1546" width="18.42578125" style="205" customWidth="1"/>
    <col min="1547" max="1547" width="14.7109375" style="205" customWidth="1"/>
    <col min="1548" max="1792" width="9.140625" style="205"/>
    <col min="1793" max="1793" width="0" style="205" hidden="1" customWidth="1"/>
    <col min="1794" max="1794" width="87.85546875" style="205" customWidth="1"/>
    <col min="1795" max="1795" width="21.5703125" style="205" customWidth="1"/>
    <col min="1796" max="1796" width="16.28515625" style="205" customWidth="1"/>
    <col min="1797" max="1799" width="15.42578125" style="205" customWidth="1"/>
    <col min="1800" max="1800" width="15" style="205" bestFit="1" customWidth="1"/>
    <col min="1801" max="1801" width="15.140625" style="205" bestFit="1" customWidth="1"/>
    <col min="1802" max="1802" width="18.42578125" style="205" customWidth="1"/>
    <col min="1803" max="1803" width="14.7109375" style="205" customWidth="1"/>
    <col min="1804" max="2048" width="9.140625" style="205"/>
    <col min="2049" max="2049" width="0" style="205" hidden="1" customWidth="1"/>
    <col min="2050" max="2050" width="87.85546875" style="205" customWidth="1"/>
    <col min="2051" max="2051" width="21.5703125" style="205" customWidth="1"/>
    <col min="2052" max="2052" width="16.28515625" style="205" customWidth="1"/>
    <col min="2053" max="2055" width="15.42578125" style="205" customWidth="1"/>
    <col min="2056" max="2056" width="15" style="205" bestFit="1" customWidth="1"/>
    <col min="2057" max="2057" width="15.140625" style="205" bestFit="1" customWidth="1"/>
    <col min="2058" max="2058" width="18.42578125" style="205" customWidth="1"/>
    <col min="2059" max="2059" width="14.7109375" style="205" customWidth="1"/>
    <col min="2060" max="2304" width="9.140625" style="205"/>
    <col min="2305" max="2305" width="0" style="205" hidden="1" customWidth="1"/>
    <col min="2306" max="2306" width="87.85546875" style="205" customWidth="1"/>
    <col min="2307" max="2307" width="21.5703125" style="205" customWidth="1"/>
    <col min="2308" max="2308" width="16.28515625" style="205" customWidth="1"/>
    <col min="2309" max="2311" width="15.42578125" style="205" customWidth="1"/>
    <col min="2312" max="2312" width="15" style="205" bestFit="1" customWidth="1"/>
    <col min="2313" max="2313" width="15.140625" style="205" bestFit="1" customWidth="1"/>
    <col min="2314" max="2314" width="18.42578125" style="205" customWidth="1"/>
    <col min="2315" max="2315" width="14.7109375" style="205" customWidth="1"/>
    <col min="2316" max="2560" width="9.140625" style="205"/>
    <col min="2561" max="2561" width="0" style="205" hidden="1" customWidth="1"/>
    <col min="2562" max="2562" width="87.85546875" style="205" customWidth="1"/>
    <col min="2563" max="2563" width="21.5703125" style="205" customWidth="1"/>
    <col min="2564" max="2564" width="16.28515625" style="205" customWidth="1"/>
    <col min="2565" max="2567" width="15.42578125" style="205" customWidth="1"/>
    <col min="2568" max="2568" width="15" style="205" bestFit="1" customWidth="1"/>
    <col min="2569" max="2569" width="15.140625" style="205" bestFit="1" customWidth="1"/>
    <col min="2570" max="2570" width="18.42578125" style="205" customWidth="1"/>
    <col min="2571" max="2571" width="14.7109375" style="205" customWidth="1"/>
    <col min="2572" max="2816" width="9.140625" style="205"/>
    <col min="2817" max="2817" width="0" style="205" hidden="1" customWidth="1"/>
    <col min="2818" max="2818" width="87.85546875" style="205" customWidth="1"/>
    <col min="2819" max="2819" width="21.5703125" style="205" customWidth="1"/>
    <col min="2820" max="2820" width="16.28515625" style="205" customWidth="1"/>
    <col min="2821" max="2823" width="15.42578125" style="205" customWidth="1"/>
    <col min="2824" max="2824" width="15" style="205" bestFit="1" customWidth="1"/>
    <col min="2825" max="2825" width="15.140625" style="205" bestFit="1" customWidth="1"/>
    <col min="2826" max="2826" width="18.42578125" style="205" customWidth="1"/>
    <col min="2827" max="2827" width="14.7109375" style="205" customWidth="1"/>
    <col min="2828" max="3072" width="9.140625" style="205"/>
    <col min="3073" max="3073" width="0" style="205" hidden="1" customWidth="1"/>
    <col min="3074" max="3074" width="87.85546875" style="205" customWidth="1"/>
    <col min="3075" max="3075" width="21.5703125" style="205" customWidth="1"/>
    <col min="3076" max="3076" width="16.28515625" style="205" customWidth="1"/>
    <col min="3077" max="3079" width="15.42578125" style="205" customWidth="1"/>
    <col min="3080" max="3080" width="15" style="205" bestFit="1" customWidth="1"/>
    <col min="3081" max="3081" width="15.140625" style="205" bestFit="1" customWidth="1"/>
    <col min="3082" max="3082" width="18.42578125" style="205" customWidth="1"/>
    <col min="3083" max="3083" width="14.7109375" style="205" customWidth="1"/>
    <col min="3084" max="3328" width="9.140625" style="205"/>
    <col min="3329" max="3329" width="0" style="205" hidden="1" customWidth="1"/>
    <col min="3330" max="3330" width="87.85546875" style="205" customWidth="1"/>
    <col min="3331" max="3331" width="21.5703125" style="205" customWidth="1"/>
    <col min="3332" max="3332" width="16.28515625" style="205" customWidth="1"/>
    <col min="3333" max="3335" width="15.42578125" style="205" customWidth="1"/>
    <col min="3336" max="3336" width="15" style="205" bestFit="1" customWidth="1"/>
    <col min="3337" max="3337" width="15.140625" style="205" bestFit="1" customWidth="1"/>
    <col min="3338" max="3338" width="18.42578125" style="205" customWidth="1"/>
    <col min="3339" max="3339" width="14.7109375" style="205" customWidth="1"/>
    <col min="3340" max="3584" width="9.140625" style="205"/>
    <col min="3585" max="3585" width="0" style="205" hidden="1" customWidth="1"/>
    <col min="3586" max="3586" width="87.85546875" style="205" customWidth="1"/>
    <col min="3587" max="3587" width="21.5703125" style="205" customWidth="1"/>
    <col min="3588" max="3588" width="16.28515625" style="205" customWidth="1"/>
    <col min="3589" max="3591" width="15.42578125" style="205" customWidth="1"/>
    <col min="3592" max="3592" width="15" style="205" bestFit="1" customWidth="1"/>
    <col min="3593" max="3593" width="15.140625" style="205" bestFit="1" customWidth="1"/>
    <col min="3594" max="3594" width="18.42578125" style="205" customWidth="1"/>
    <col min="3595" max="3595" width="14.7109375" style="205" customWidth="1"/>
    <col min="3596" max="3840" width="9.140625" style="205"/>
    <col min="3841" max="3841" width="0" style="205" hidden="1" customWidth="1"/>
    <col min="3842" max="3842" width="87.85546875" style="205" customWidth="1"/>
    <col min="3843" max="3843" width="21.5703125" style="205" customWidth="1"/>
    <col min="3844" max="3844" width="16.28515625" style="205" customWidth="1"/>
    <col min="3845" max="3847" width="15.42578125" style="205" customWidth="1"/>
    <col min="3848" max="3848" width="15" style="205" bestFit="1" customWidth="1"/>
    <col min="3849" max="3849" width="15.140625" style="205" bestFit="1" customWidth="1"/>
    <col min="3850" max="3850" width="18.42578125" style="205" customWidth="1"/>
    <col min="3851" max="3851" width="14.7109375" style="205" customWidth="1"/>
    <col min="3852" max="4096" width="9.140625" style="205"/>
    <col min="4097" max="4097" width="0" style="205" hidden="1" customWidth="1"/>
    <col min="4098" max="4098" width="87.85546875" style="205" customWidth="1"/>
    <col min="4099" max="4099" width="21.5703125" style="205" customWidth="1"/>
    <col min="4100" max="4100" width="16.28515625" style="205" customWidth="1"/>
    <col min="4101" max="4103" width="15.42578125" style="205" customWidth="1"/>
    <col min="4104" max="4104" width="15" style="205" bestFit="1" customWidth="1"/>
    <col min="4105" max="4105" width="15.140625" style="205" bestFit="1" customWidth="1"/>
    <col min="4106" max="4106" width="18.42578125" style="205" customWidth="1"/>
    <col min="4107" max="4107" width="14.7109375" style="205" customWidth="1"/>
    <col min="4108" max="4352" width="9.140625" style="205"/>
    <col min="4353" max="4353" width="0" style="205" hidden="1" customWidth="1"/>
    <col min="4354" max="4354" width="87.85546875" style="205" customWidth="1"/>
    <col min="4355" max="4355" width="21.5703125" style="205" customWidth="1"/>
    <col min="4356" max="4356" width="16.28515625" style="205" customWidth="1"/>
    <col min="4357" max="4359" width="15.42578125" style="205" customWidth="1"/>
    <col min="4360" max="4360" width="15" style="205" bestFit="1" customWidth="1"/>
    <col min="4361" max="4361" width="15.140625" style="205" bestFit="1" customWidth="1"/>
    <col min="4362" max="4362" width="18.42578125" style="205" customWidth="1"/>
    <col min="4363" max="4363" width="14.7109375" style="205" customWidth="1"/>
    <col min="4364" max="4608" width="9.140625" style="205"/>
    <col min="4609" max="4609" width="0" style="205" hidden="1" customWidth="1"/>
    <col min="4610" max="4610" width="87.85546875" style="205" customWidth="1"/>
    <col min="4611" max="4611" width="21.5703125" style="205" customWidth="1"/>
    <col min="4612" max="4612" width="16.28515625" style="205" customWidth="1"/>
    <col min="4613" max="4615" width="15.42578125" style="205" customWidth="1"/>
    <col min="4616" max="4616" width="15" style="205" bestFit="1" customWidth="1"/>
    <col min="4617" max="4617" width="15.140625" style="205" bestFit="1" customWidth="1"/>
    <col min="4618" max="4618" width="18.42578125" style="205" customWidth="1"/>
    <col min="4619" max="4619" width="14.7109375" style="205" customWidth="1"/>
    <col min="4620" max="4864" width="9.140625" style="205"/>
    <col min="4865" max="4865" width="0" style="205" hidden="1" customWidth="1"/>
    <col min="4866" max="4866" width="87.85546875" style="205" customWidth="1"/>
    <col min="4867" max="4867" width="21.5703125" style="205" customWidth="1"/>
    <col min="4868" max="4868" width="16.28515625" style="205" customWidth="1"/>
    <col min="4869" max="4871" width="15.42578125" style="205" customWidth="1"/>
    <col min="4872" max="4872" width="15" style="205" bestFit="1" customWidth="1"/>
    <col min="4873" max="4873" width="15.140625" style="205" bestFit="1" customWidth="1"/>
    <col min="4874" max="4874" width="18.42578125" style="205" customWidth="1"/>
    <col min="4875" max="4875" width="14.7109375" style="205" customWidth="1"/>
    <col min="4876" max="5120" width="9.140625" style="205"/>
    <col min="5121" max="5121" width="0" style="205" hidden="1" customWidth="1"/>
    <col min="5122" max="5122" width="87.85546875" style="205" customWidth="1"/>
    <col min="5123" max="5123" width="21.5703125" style="205" customWidth="1"/>
    <col min="5124" max="5124" width="16.28515625" style="205" customWidth="1"/>
    <col min="5125" max="5127" width="15.42578125" style="205" customWidth="1"/>
    <col min="5128" max="5128" width="15" style="205" bestFit="1" customWidth="1"/>
    <col min="5129" max="5129" width="15.140625" style="205" bestFit="1" customWidth="1"/>
    <col min="5130" max="5130" width="18.42578125" style="205" customWidth="1"/>
    <col min="5131" max="5131" width="14.7109375" style="205" customWidth="1"/>
    <col min="5132" max="5376" width="9.140625" style="205"/>
    <col min="5377" max="5377" width="0" style="205" hidden="1" customWidth="1"/>
    <col min="5378" max="5378" width="87.85546875" style="205" customWidth="1"/>
    <col min="5379" max="5379" width="21.5703125" style="205" customWidth="1"/>
    <col min="5380" max="5380" width="16.28515625" style="205" customWidth="1"/>
    <col min="5381" max="5383" width="15.42578125" style="205" customWidth="1"/>
    <col min="5384" max="5384" width="15" style="205" bestFit="1" customWidth="1"/>
    <col min="5385" max="5385" width="15.140625" style="205" bestFit="1" customWidth="1"/>
    <col min="5386" max="5386" width="18.42578125" style="205" customWidth="1"/>
    <col min="5387" max="5387" width="14.7109375" style="205" customWidth="1"/>
    <col min="5388" max="5632" width="9.140625" style="205"/>
    <col min="5633" max="5633" width="0" style="205" hidden="1" customWidth="1"/>
    <col min="5634" max="5634" width="87.85546875" style="205" customWidth="1"/>
    <col min="5635" max="5635" width="21.5703125" style="205" customWidth="1"/>
    <col min="5636" max="5636" width="16.28515625" style="205" customWidth="1"/>
    <col min="5637" max="5639" width="15.42578125" style="205" customWidth="1"/>
    <col min="5640" max="5640" width="15" style="205" bestFit="1" customWidth="1"/>
    <col min="5641" max="5641" width="15.140625" style="205" bestFit="1" customWidth="1"/>
    <col min="5642" max="5642" width="18.42578125" style="205" customWidth="1"/>
    <col min="5643" max="5643" width="14.7109375" style="205" customWidth="1"/>
    <col min="5644" max="5888" width="9.140625" style="205"/>
    <col min="5889" max="5889" width="0" style="205" hidden="1" customWidth="1"/>
    <col min="5890" max="5890" width="87.85546875" style="205" customWidth="1"/>
    <col min="5891" max="5891" width="21.5703125" style="205" customWidth="1"/>
    <col min="5892" max="5892" width="16.28515625" style="205" customWidth="1"/>
    <col min="5893" max="5895" width="15.42578125" style="205" customWidth="1"/>
    <col min="5896" max="5896" width="15" style="205" bestFit="1" customWidth="1"/>
    <col min="5897" max="5897" width="15.140625" style="205" bestFit="1" customWidth="1"/>
    <col min="5898" max="5898" width="18.42578125" style="205" customWidth="1"/>
    <col min="5899" max="5899" width="14.7109375" style="205" customWidth="1"/>
    <col min="5900" max="6144" width="9.140625" style="205"/>
    <col min="6145" max="6145" width="0" style="205" hidden="1" customWidth="1"/>
    <col min="6146" max="6146" width="87.85546875" style="205" customWidth="1"/>
    <col min="6147" max="6147" width="21.5703125" style="205" customWidth="1"/>
    <col min="6148" max="6148" width="16.28515625" style="205" customWidth="1"/>
    <col min="6149" max="6151" width="15.42578125" style="205" customWidth="1"/>
    <col min="6152" max="6152" width="15" style="205" bestFit="1" customWidth="1"/>
    <col min="6153" max="6153" width="15.140625" style="205" bestFit="1" customWidth="1"/>
    <col min="6154" max="6154" width="18.42578125" style="205" customWidth="1"/>
    <col min="6155" max="6155" width="14.7109375" style="205" customWidth="1"/>
    <col min="6156" max="6400" width="9.140625" style="205"/>
    <col min="6401" max="6401" width="0" style="205" hidden="1" customWidth="1"/>
    <col min="6402" max="6402" width="87.85546875" style="205" customWidth="1"/>
    <col min="6403" max="6403" width="21.5703125" style="205" customWidth="1"/>
    <col min="6404" max="6404" width="16.28515625" style="205" customWidth="1"/>
    <col min="6405" max="6407" width="15.42578125" style="205" customWidth="1"/>
    <col min="6408" max="6408" width="15" style="205" bestFit="1" customWidth="1"/>
    <col min="6409" max="6409" width="15.140625" style="205" bestFit="1" customWidth="1"/>
    <col min="6410" max="6410" width="18.42578125" style="205" customWidth="1"/>
    <col min="6411" max="6411" width="14.7109375" style="205" customWidth="1"/>
    <col min="6412" max="6656" width="9.140625" style="205"/>
    <col min="6657" max="6657" width="0" style="205" hidden="1" customWidth="1"/>
    <col min="6658" max="6658" width="87.85546875" style="205" customWidth="1"/>
    <col min="6659" max="6659" width="21.5703125" style="205" customWidth="1"/>
    <col min="6660" max="6660" width="16.28515625" style="205" customWidth="1"/>
    <col min="6661" max="6663" width="15.42578125" style="205" customWidth="1"/>
    <col min="6664" max="6664" width="15" style="205" bestFit="1" customWidth="1"/>
    <col min="6665" max="6665" width="15.140625" style="205" bestFit="1" customWidth="1"/>
    <col min="6666" max="6666" width="18.42578125" style="205" customWidth="1"/>
    <col min="6667" max="6667" width="14.7109375" style="205" customWidth="1"/>
    <col min="6668" max="6912" width="9.140625" style="205"/>
    <col min="6913" max="6913" width="0" style="205" hidden="1" customWidth="1"/>
    <col min="6914" max="6914" width="87.85546875" style="205" customWidth="1"/>
    <col min="6915" max="6915" width="21.5703125" style="205" customWidth="1"/>
    <col min="6916" max="6916" width="16.28515625" style="205" customWidth="1"/>
    <col min="6917" max="6919" width="15.42578125" style="205" customWidth="1"/>
    <col min="6920" max="6920" width="15" style="205" bestFit="1" customWidth="1"/>
    <col min="6921" max="6921" width="15.140625" style="205" bestFit="1" customWidth="1"/>
    <col min="6922" max="6922" width="18.42578125" style="205" customWidth="1"/>
    <col min="6923" max="6923" width="14.7109375" style="205" customWidth="1"/>
    <col min="6924" max="7168" width="9.140625" style="205"/>
    <col min="7169" max="7169" width="0" style="205" hidden="1" customWidth="1"/>
    <col min="7170" max="7170" width="87.85546875" style="205" customWidth="1"/>
    <col min="7171" max="7171" width="21.5703125" style="205" customWidth="1"/>
    <col min="7172" max="7172" width="16.28515625" style="205" customWidth="1"/>
    <col min="7173" max="7175" width="15.42578125" style="205" customWidth="1"/>
    <col min="7176" max="7176" width="15" style="205" bestFit="1" customWidth="1"/>
    <col min="7177" max="7177" width="15.140625" style="205" bestFit="1" customWidth="1"/>
    <col min="7178" max="7178" width="18.42578125" style="205" customWidth="1"/>
    <col min="7179" max="7179" width="14.7109375" style="205" customWidth="1"/>
    <col min="7180" max="7424" width="9.140625" style="205"/>
    <col min="7425" max="7425" width="0" style="205" hidden="1" customWidth="1"/>
    <col min="7426" max="7426" width="87.85546875" style="205" customWidth="1"/>
    <col min="7427" max="7427" width="21.5703125" style="205" customWidth="1"/>
    <col min="7428" max="7428" width="16.28515625" style="205" customWidth="1"/>
    <col min="7429" max="7431" width="15.42578125" style="205" customWidth="1"/>
    <col min="7432" max="7432" width="15" style="205" bestFit="1" customWidth="1"/>
    <col min="7433" max="7433" width="15.140625" style="205" bestFit="1" customWidth="1"/>
    <col min="7434" max="7434" width="18.42578125" style="205" customWidth="1"/>
    <col min="7435" max="7435" width="14.7109375" style="205" customWidth="1"/>
    <col min="7436" max="7680" width="9.140625" style="205"/>
    <col min="7681" max="7681" width="0" style="205" hidden="1" customWidth="1"/>
    <col min="7682" max="7682" width="87.85546875" style="205" customWidth="1"/>
    <col min="7683" max="7683" width="21.5703125" style="205" customWidth="1"/>
    <col min="7684" max="7684" width="16.28515625" style="205" customWidth="1"/>
    <col min="7685" max="7687" width="15.42578125" style="205" customWidth="1"/>
    <col min="7688" max="7688" width="15" style="205" bestFit="1" customWidth="1"/>
    <col min="7689" max="7689" width="15.140625" style="205" bestFit="1" customWidth="1"/>
    <col min="7690" max="7690" width="18.42578125" style="205" customWidth="1"/>
    <col min="7691" max="7691" width="14.7109375" style="205" customWidth="1"/>
    <col min="7692" max="7936" width="9.140625" style="205"/>
    <col min="7937" max="7937" width="0" style="205" hidden="1" customWidth="1"/>
    <col min="7938" max="7938" width="87.85546875" style="205" customWidth="1"/>
    <col min="7939" max="7939" width="21.5703125" style="205" customWidth="1"/>
    <col min="7940" max="7940" width="16.28515625" style="205" customWidth="1"/>
    <col min="7941" max="7943" width="15.42578125" style="205" customWidth="1"/>
    <col min="7944" max="7944" width="15" style="205" bestFit="1" customWidth="1"/>
    <col min="7945" max="7945" width="15.140625" style="205" bestFit="1" customWidth="1"/>
    <col min="7946" max="7946" width="18.42578125" style="205" customWidth="1"/>
    <col min="7947" max="7947" width="14.7109375" style="205" customWidth="1"/>
    <col min="7948" max="8192" width="9.140625" style="205"/>
    <col min="8193" max="8193" width="0" style="205" hidden="1" customWidth="1"/>
    <col min="8194" max="8194" width="87.85546875" style="205" customWidth="1"/>
    <col min="8195" max="8195" width="21.5703125" style="205" customWidth="1"/>
    <col min="8196" max="8196" width="16.28515625" style="205" customWidth="1"/>
    <col min="8197" max="8199" width="15.42578125" style="205" customWidth="1"/>
    <col min="8200" max="8200" width="15" style="205" bestFit="1" customWidth="1"/>
    <col min="8201" max="8201" width="15.140625" style="205" bestFit="1" customWidth="1"/>
    <col min="8202" max="8202" width="18.42578125" style="205" customWidth="1"/>
    <col min="8203" max="8203" width="14.7109375" style="205" customWidth="1"/>
    <col min="8204" max="8448" width="9.140625" style="205"/>
    <col min="8449" max="8449" width="0" style="205" hidden="1" customWidth="1"/>
    <col min="8450" max="8450" width="87.85546875" style="205" customWidth="1"/>
    <col min="8451" max="8451" width="21.5703125" style="205" customWidth="1"/>
    <col min="8452" max="8452" width="16.28515625" style="205" customWidth="1"/>
    <col min="8453" max="8455" width="15.42578125" style="205" customWidth="1"/>
    <col min="8456" max="8456" width="15" style="205" bestFit="1" customWidth="1"/>
    <col min="8457" max="8457" width="15.140625" style="205" bestFit="1" customWidth="1"/>
    <col min="8458" max="8458" width="18.42578125" style="205" customWidth="1"/>
    <col min="8459" max="8459" width="14.7109375" style="205" customWidth="1"/>
    <col min="8460" max="8704" width="9.140625" style="205"/>
    <col min="8705" max="8705" width="0" style="205" hidden="1" customWidth="1"/>
    <col min="8706" max="8706" width="87.85546875" style="205" customWidth="1"/>
    <col min="8707" max="8707" width="21.5703125" style="205" customWidth="1"/>
    <col min="8708" max="8708" width="16.28515625" style="205" customWidth="1"/>
    <col min="8709" max="8711" width="15.42578125" style="205" customWidth="1"/>
    <col min="8712" max="8712" width="15" style="205" bestFit="1" customWidth="1"/>
    <col min="8713" max="8713" width="15.140625" style="205" bestFit="1" customWidth="1"/>
    <col min="8714" max="8714" width="18.42578125" style="205" customWidth="1"/>
    <col min="8715" max="8715" width="14.7109375" style="205" customWidth="1"/>
    <col min="8716" max="8960" width="9.140625" style="205"/>
    <col min="8961" max="8961" width="0" style="205" hidden="1" customWidth="1"/>
    <col min="8962" max="8962" width="87.85546875" style="205" customWidth="1"/>
    <col min="8963" max="8963" width="21.5703125" style="205" customWidth="1"/>
    <col min="8964" max="8964" width="16.28515625" style="205" customWidth="1"/>
    <col min="8965" max="8967" width="15.42578125" style="205" customWidth="1"/>
    <col min="8968" max="8968" width="15" style="205" bestFit="1" customWidth="1"/>
    <col min="8969" max="8969" width="15.140625" style="205" bestFit="1" customWidth="1"/>
    <col min="8970" max="8970" width="18.42578125" style="205" customWidth="1"/>
    <col min="8971" max="8971" width="14.7109375" style="205" customWidth="1"/>
    <col min="8972" max="9216" width="9.140625" style="205"/>
    <col min="9217" max="9217" width="0" style="205" hidden="1" customWidth="1"/>
    <col min="9218" max="9218" width="87.85546875" style="205" customWidth="1"/>
    <col min="9219" max="9219" width="21.5703125" style="205" customWidth="1"/>
    <col min="9220" max="9220" width="16.28515625" style="205" customWidth="1"/>
    <col min="9221" max="9223" width="15.42578125" style="205" customWidth="1"/>
    <col min="9224" max="9224" width="15" style="205" bestFit="1" customWidth="1"/>
    <col min="9225" max="9225" width="15.140625" style="205" bestFit="1" customWidth="1"/>
    <col min="9226" max="9226" width="18.42578125" style="205" customWidth="1"/>
    <col min="9227" max="9227" width="14.7109375" style="205" customWidth="1"/>
    <col min="9228" max="9472" width="9.140625" style="205"/>
    <col min="9473" max="9473" width="0" style="205" hidden="1" customWidth="1"/>
    <col min="9474" max="9474" width="87.85546875" style="205" customWidth="1"/>
    <col min="9475" max="9475" width="21.5703125" style="205" customWidth="1"/>
    <col min="9476" max="9476" width="16.28515625" style="205" customWidth="1"/>
    <col min="9477" max="9479" width="15.42578125" style="205" customWidth="1"/>
    <col min="9480" max="9480" width="15" style="205" bestFit="1" customWidth="1"/>
    <col min="9481" max="9481" width="15.140625" style="205" bestFit="1" customWidth="1"/>
    <col min="9482" max="9482" width="18.42578125" style="205" customWidth="1"/>
    <col min="9483" max="9483" width="14.7109375" style="205" customWidth="1"/>
    <col min="9484" max="9728" width="9.140625" style="205"/>
    <col min="9729" max="9729" width="0" style="205" hidden="1" customWidth="1"/>
    <col min="9730" max="9730" width="87.85546875" style="205" customWidth="1"/>
    <col min="9731" max="9731" width="21.5703125" style="205" customWidth="1"/>
    <col min="9732" max="9732" width="16.28515625" style="205" customWidth="1"/>
    <col min="9733" max="9735" width="15.42578125" style="205" customWidth="1"/>
    <col min="9736" max="9736" width="15" style="205" bestFit="1" customWidth="1"/>
    <col min="9737" max="9737" width="15.140625" style="205" bestFit="1" customWidth="1"/>
    <col min="9738" max="9738" width="18.42578125" style="205" customWidth="1"/>
    <col min="9739" max="9739" width="14.7109375" style="205" customWidth="1"/>
    <col min="9740" max="9984" width="9.140625" style="205"/>
    <col min="9985" max="9985" width="0" style="205" hidden="1" customWidth="1"/>
    <col min="9986" max="9986" width="87.85546875" style="205" customWidth="1"/>
    <col min="9987" max="9987" width="21.5703125" style="205" customWidth="1"/>
    <col min="9988" max="9988" width="16.28515625" style="205" customWidth="1"/>
    <col min="9989" max="9991" width="15.42578125" style="205" customWidth="1"/>
    <col min="9992" max="9992" width="15" style="205" bestFit="1" customWidth="1"/>
    <col min="9993" max="9993" width="15.140625" style="205" bestFit="1" customWidth="1"/>
    <col min="9994" max="9994" width="18.42578125" style="205" customWidth="1"/>
    <col min="9995" max="9995" width="14.7109375" style="205" customWidth="1"/>
    <col min="9996" max="10240" width="9.140625" style="205"/>
    <col min="10241" max="10241" width="0" style="205" hidden="1" customWidth="1"/>
    <col min="10242" max="10242" width="87.85546875" style="205" customWidth="1"/>
    <col min="10243" max="10243" width="21.5703125" style="205" customWidth="1"/>
    <col min="10244" max="10244" width="16.28515625" style="205" customWidth="1"/>
    <col min="10245" max="10247" width="15.42578125" style="205" customWidth="1"/>
    <col min="10248" max="10248" width="15" style="205" bestFit="1" customWidth="1"/>
    <col min="10249" max="10249" width="15.140625" style="205" bestFit="1" customWidth="1"/>
    <col min="10250" max="10250" width="18.42578125" style="205" customWidth="1"/>
    <col min="10251" max="10251" width="14.7109375" style="205" customWidth="1"/>
    <col min="10252" max="10496" width="9.140625" style="205"/>
    <col min="10497" max="10497" width="0" style="205" hidden="1" customWidth="1"/>
    <col min="10498" max="10498" width="87.85546875" style="205" customWidth="1"/>
    <col min="10499" max="10499" width="21.5703125" style="205" customWidth="1"/>
    <col min="10500" max="10500" width="16.28515625" style="205" customWidth="1"/>
    <col min="10501" max="10503" width="15.42578125" style="205" customWidth="1"/>
    <col min="10504" max="10504" width="15" style="205" bestFit="1" customWidth="1"/>
    <col min="10505" max="10505" width="15.140625" style="205" bestFit="1" customWidth="1"/>
    <col min="10506" max="10506" width="18.42578125" style="205" customWidth="1"/>
    <col min="10507" max="10507" width="14.7109375" style="205" customWidth="1"/>
    <col min="10508" max="10752" width="9.140625" style="205"/>
    <col min="10753" max="10753" width="0" style="205" hidden="1" customWidth="1"/>
    <col min="10754" max="10754" width="87.85546875" style="205" customWidth="1"/>
    <col min="10755" max="10755" width="21.5703125" style="205" customWidth="1"/>
    <col min="10756" max="10756" width="16.28515625" style="205" customWidth="1"/>
    <col min="10757" max="10759" width="15.42578125" style="205" customWidth="1"/>
    <col min="10760" max="10760" width="15" style="205" bestFit="1" customWidth="1"/>
    <col min="10761" max="10761" width="15.140625" style="205" bestFit="1" customWidth="1"/>
    <col min="10762" max="10762" width="18.42578125" style="205" customWidth="1"/>
    <col min="10763" max="10763" width="14.7109375" style="205" customWidth="1"/>
    <col min="10764" max="11008" width="9.140625" style="205"/>
    <col min="11009" max="11009" width="0" style="205" hidden="1" customWidth="1"/>
    <col min="11010" max="11010" width="87.85546875" style="205" customWidth="1"/>
    <col min="11011" max="11011" width="21.5703125" style="205" customWidth="1"/>
    <col min="11012" max="11012" width="16.28515625" style="205" customWidth="1"/>
    <col min="11013" max="11015" width="15.42578125" style="205" customWidth="1"/>
    <col min="11016" max="11016" width="15" style="205" bestFit="1" customWidth="1"/>
    <col min="11017" max="11017" width="15.140625" style="205" bestFit="1" customWidth="1"/>
    <col min="11018" max="11018" width="18.42578125" style="205" customWidth="1"/>
    <col min="11019" max="11019" width="14.7109375" style="205" customWidth="1"/>
    <col min="11020" max="11264" width="9.140625" style="205"/>
    <col min="11265" max="11265" width="0" style="205" hidden="1" customWidth="1"/>
    <col min="11266" max="11266" width="87.85546875" style="205" customWidth="1"/>
    <col min="11267" max="11267" width="21.5703125" style="205" customWidth="1"/>
    <col min="11268" max="11268" width="16.28515625" style="205" customWidth="1"/>
    <col min="11269" max="11271" width="15.42578125" style="205" customWidth="1"/>
    <col min="11272" max="11272" width="15" style="205" bestFit="1" customWidth="1"/>
    <col min="11273" max="11273" width="15.140625" style="205" bestFit="1" customWidth="1"/>
    <col min="11274" max="11274" width="18.42578125" style="205" customWidth="1"/>
    <col min="11275" max="11275" width="14.7109375" style="205" customWidth="1"/>
    <col min="11276" max="11520" width="9.140625" style="205"/>
    <col min="11521" max="11521" width="0" style="205" hidden="1" customWidth="1"/>
    <col min="11522" max="11522" width="87.85546875" style="205" customWidth="1"/>
    <col min="11523" max="11523" width="21.5703125" style="205" customWidth="1"/>
    <col min="11524" max="11524" width="16.28515625" style="205" customWidth="1"/>
    <col min="11525" max="11527" width="15.42578125" style="205" customWidth="1"/>
    <col min="11528" max="11528" width="15" style="205" bestFit="1" customWidth="1"/>
    <col min="11529" max="11529" width="15.140625" style="205" bestFit="1" customWidth="1"/>
    <col min="11530" max="11530" width="18.42578125" style="205" customWidth="1"/>
    <col min="11531" max="11531" width="14.7109375" style="205" customWidth="1"/>
    <col min="11532" max="11776" width="9.140625" style="205"/>
    <col min="11777" max="11777" width="0" style="205" hidden="1" customWidth="1"/>
    <col min="11778" max="11778" width="87.85546875" style="205" customWidth="1"/>
    <col min="11779" max="11779" width="21.5703125" style="205" customWidth="1"/>
    <col min="11780" max="11780" width="16.28515625" style="205" customWidth="1"/>
    <col min="11781" max="11783" width="15.42578125" style="205" customWidth="1"/>
    <col min="11784" max="11784" width="15" style="205" bestFit="1" customWidth="1"/>
    <col min="11785" max="11785" width="15.140625" style="205" bestFit="1" customWidth="1"/>
    <col min="11786" max="11786" width="18.42578125" style="205" customWidth="1"/>
    <col min="11787" max="11787" width="14.7109375" style="205" customWidth="1"/>
    <col min="11788" max="12032" width="9.140625" style="205"/>
    <col min="12033" max="12033" width="0" style="205" hidden="1" customWidth="1"/>
    <col min="12034" max="12034" width="87.85546875" style="205" customWidth="1"/>
    <col min="12035" max="12035" width="21.5703125" style="205" customWidth="1"/>
    <col min="12036" max="12036" width="16.28515625" style="205" customWidth="1"/>
    <col min="12037" max="12039" width="15.42578125" style="205" customWidth="1"/>
    <col min="12040" max="12040" width="15" style="205" bestFit="1" customWidth="1"/>
    <col min="12041" max="12041" width="15.140625" style="205" bestFit="1" customWidth="1"/>
    <col min="12042" max="12042" width="18.42578125" style="205" customWidth="1"/>
    <col min="12043" max="12043" width="14.7109375" style="205" customWidth="1"/>
    <col min="12044" max="12288" width="9.140625" style="205"/>
    <col min="12289" max="12289" width="0" style="205" hidden="1" customWidth="1"/>
    <col min="12290" max="12290" width="87.85546875" style="205" customWidth="1"/>
    <col min="12291" max="12291" width="21.5703125" style="205" customWidth="1"/>
    <col min="12292" max="12292" width="16.28515625" style="205" customWidth="1"/>
    <col min="12293" max="12295" width="15.42578125" style="205" customWidth="1"/>
    <col min="12296" max="12296" width="15" style="205" bestFit="1" customWidth="1"/>
    <col min="12297" max="12297" width="15.140625" style="205" bestFit="1" customWidth="1"/>
    <col min="12298" max="12298" width="18.42578125" style="205" customWidth="1"/>
    <col min="12299" max="12299" width="14.7109375" style="205" customWidth="1"/>
    <col min="12300" max="12544" width="9.140625" style="205"/>
    <col min="12545" max="12545" width="0" style="205" hidden="1" customWidth="1"/>
    <col min="12546" max="12546" width="87.85546875" style="205" customWidth="1"/>
    <col min="12547" max="12547" width="21.5703125" style="205" customWidth="1"/>
    <col min="12548" max="12548" width="16.28515625" style="205" customWidth="1"/>
    <col min="12549" max="12551" width="15.42578125" style="205" customWidth="1"/>
    <col min="12552" max="12552" width="15" style="205" bestFit="1" customWidth="1"/>
    <col min="12553" max="12553" width="15.140625" style="205" bestFit="1" customWidth="1"/>
    <col min="12554" max="12554" width="18.42578125" style="205" customWidth="1"/>
    <col min="12555" max="12555" width="14.7109375" style="205" customWidth="1"/>
    <col min="12556" max="12800" width="9.140625" style="205"/>
    <col min="12801" max="12801" width="0" style="205" hidden="1" customWidth="1"/>
    <col min="12802" max="12802" width="87.85546875" style="205" customWidth="1"/>
    <col min="12803" max="12803" width="21.5703125" style="205" customWidth="1"/>
    <col min="12804" max="12804" width="16.28515625" style="205" customWidth="1"/>
    <col min="12805" max="12807" width="15.42578125" style="205" customWidth="1"/>
    <col min="12808" max="12808" width="15" style="205" bestFit="1" customWidth="1"/>
    <col min="12809" max="12809" width="15.140625" style="205" bestFit="1" customWidth="1"/>
    <col min="12810" max="12810" width="18.42578125" style="205" customWidth="1"/>
    <col min="12811" max="12811" width="14.7109375" style="205" customWidth="1"/>
    <col min="12812" max="13056" width="9.140625" style="205"/>
    <col min="13057" max="13057" width="0" style="205" hidden="1" customWidth="1"/>
    <col min="13058" max="13058" width="87.85546875" style="205" customWidth="1"/>
    <col min="13059" max="13059" width="21.5703125" style="205" customWidth="1"/>
    <col min="13060" max="13060" width="16.28515625" style="205" customWidth="1"/>
    <col min="13061" max="13063" width="15.42578125" style="205" customWidth="1"/>
    <col min="13064" max="13064" width="15" style="205" bestFit="1" customWidth="1"/>
    <col min="13065" max="13065" width="15.140625" style="205" bestFit="1" customWidth="1"/>
    <col min="13066" max="13066" width="18.42578125" style="205" customWidth="1"/>
    <col min="13067" max="13067" width="14.7109375" style="205" customWidth="1"/>
    <col min="13068" max="13312" width="9.140625" style="205"/>
    <col min="13313" max="13313" width="0" style="205" hidden="1" customWidth="1"/>
    <col min="13314" max="13314" width="87.85546875" style="205" customWidth="1"/>
    <col min="13315" max="13315" width="21.5703125" style="205" customWidth="1"/>
    <col min="13316" max="13316" width="16.28515625" style="205" customWidth="1"/>
    <col min="13317" max="13319" width="15.42578125" style="205" customWidth="1"/>
    <col min="13320" max="13320" width="15" style="205" bestFit="1" customWidth="1"/>
    <col min="13321" max="13321" width="15.140625" style="205" bestFit="1" customWidth="1"/>
    <col min="13322" max="13322" width="18.42578125" style="205" customWidth="1"/>
    <col min="13323" max="13323" width="14.7109375" style="205" customWidth="1"/>
    <col min="13324" max="13568" width="9.140625" style="205"/>
    <col min="13569" max="13569" width="0" style="205" hidden="1" customWidth="1"/>
    <col min="13570" max="13570" width="87.85546875" style="205" customWidth="1"/>
    <col min="13571" max="13571" width="21.5703125" style="205" customWidth="1"/>
    <col min="13572" max="13572" width="16.28515625" style="205" customWidth="1"/>
    <col min="13573" max="13575" width="15.42578125" style="205" customWidth="1"/>
    <col min="13576" max="13576" width="15" style="205" bestFit="1" customWidth="1"/>
    <col min="13577" max="13577" width="15.140625" style="205" bestFit="1" customWidth="1"/>
    <col min="13578" max="13578" width="18.42578125" style="205" customWidth="1"/>
    <col min="13579" max="13579" width="14.7109375" style="205" customWidth="1"/>
    <col min="13580" max="13824" width="9.140625" style="205"/>
    <col min="13825" max="13825" width="0" style="205" hidden="1" customWidth="1"/>
    <col min="13826" max="13826" width="87.85546875" style="205" customWidth="1"/>
    <col min="13827" max="13827" width="21.5703125" style="205" customWidth="1"/>
    <col min="13828" max="13828" width="16.28515625" style="205" customWidth="1"/>
    <col min="13829" max="13831" width="15.42578125" style="205" customWidth="1"/>
    <col min="13832" max="13832" width="15" style="205" bestFit="1" customWidth="1"/>
    <col min="13833" max="13833" width="15.140625" style="205" bestFit="1" customWidth="1"/>
    <col min="13834" max="13834" width="18.42578125" style="205" customWidth="1"/>
    <col min="13835" max="13835" width="14.7109375" style="205" customWidth="1"/>
    <col min="13836" max="14080" width="9.140625" style="205"/>
    <col min="14081" max="14081" width="0" style="205" hidden="1" customWidth="1"/>
    <col min="14082" max="14082" width="87.85546875" style="205" customWidth="1"/>
    <col min="14083" max="14083" width="21.5703125" style="205" customWidth="1"/>
    <col min="14084" max="14084" width="16.28515625" style="205" customWidth="1"/>
    <col min="14085" max="14087" width="15.42578125" style="205" customWidth="1"/>
    <col min="14088" max="14088" width="15" style="205" bestFit="1" customWidth="1"/>
    <col min="14089" max="14089" width="15.140625" style="205" bestFit="1" customWidth="1"/>
    <col min="14090" max="14090" width="18.42578125" style="205" customWidth="1"/>
    <col min="14091" max="14091" width="14.7109375" style="205" customWidth="1"/>
    <col min="14092" max="14336" width="9.140625" style="205"/>
    <col min="14337" max="14337" width="0" style="205" hidden="1" customWidth="1"/>
    <col min="14338" max="14338" width="87.85546875" style="205" customWidth="1"/>
    <col min="14339" max="14339" width="21.5703125" style="205" customWidth="1"/>
    <col min="14340" max="14340" width="16.28515625" style="205" customWidth="1"/>
    <col min="14341" max="14343" width="15.42578125" style="205" customWidth="1"/>
    <col min="14344" max="14344" width="15" style="205" bestFit="1" customWidth="1"/>
    <col min="14345" max="14345" width="15.140625" style="205" bestFit="1" customWidth="1"/>
    <col min="14346" max="14346" width="18.42578125" style="205" customWidth="1"/>
    <col min="14347" max="14347" width="14.7109375" style="205" customWidth="1"/>
    <col min="14348" max="14592" width="9.140625" style="205"/>
    <col min="14593" max="14593" width="0" style="205" hidden="1" customWidth="1"/>
    <col min="14594" max="14594" width="87.85546875" style="205" customWidth="1"/>
    <col min="14595" max="14595" width="21.5703125" style="205" customWidth="1"/>
    <col min="14596" max="14596" width="16.28515625" style="205" customWidth="1"/>
    <col min="14597" max="14599" width="15.42578125" style="205" customWidth="1"/>
    <col min="14600" max="14600" width="15" style="205" bestFit="1" customWidth="1"/>
    <col min="14601" max="14601" width="15.140625" style="205" bestFit="1" customWidth="1"/>
    <col min="14602" max="14602" width="18.42578125" style="205" customWidth="1"/>
    <col min="14603" max="14603" width="14.7109375" style="205" customWidth="1"/>
    <col min="14604" max="14848" width="9.140625" style="205"/>
    <col min="14849" max="14849" width="0" style="205" hidden="1" customWidth="1"/>
    <col min="14850" max="14850" width="87.85546875" style="205" customWidth="1"/>
    <col min="14851" max="14851" width="21.5703125" style="205" customWidth="1"/>
    <col min="14852" max="14852" width="16.28515625" style="205" customWidth="1"/>
    <col min="14853" max="14855" width="15.42578125" style="205" customWidth="1"/>
    <col min="14856" max="14856" width="15" style="205" bestFit="1" customWidth="1"/>
    <col min="14857" max="14857" width="15.140625" style="205" bestFit="1" customWidth="1"/>
    <col min="14858" max="14858" width="18.42578125" style="205" customWidth="1"/>
    <col min="14859" max="14859" width="14.7109375" style="205" customWidth="1"/>
    <col min="14860" max="15104" width="9.140625" style="205"/>
    <col min="15105" max="15105" width="0" style="205" hidden="1" customWidth="1"/>
    <col min="15106" max="15106" width="87.85546875" style="205" customWidth="1"/>
    <col min="15107" max="15107" width="21.5703125" style="205" customWidth="1"/>
    <col min="15108" max="15108" width="16.28515625" style="205" customWidth="1"/>
    <col min="15109" max="15111" width="15.42578125" style="205" customWidth="1"/>
    <col min="15112" max="15112" width="15" style="205" bestFit="1" customWidth="1"/>
    <col min="15113" max="15113" width="15.140625" style="205" bestFit="1" customWidth="1"/>
    <col min="15114" max="15114" width="18.42578125" style="205" customWidth="1"/>
    <col min="15115" max="15115" width="14.7109375" style="205" customWidth="1"/>
    <col min="15116" max="15360" width="9.140625" style="205"/>
    <col min="15361" max="15361" width="0" style="205" hidden="1" customWidth="1"/>
    <col min="15362" max="15362" width="87.85546875" style="205" customWidth="1"/>
    <col min="15363" max="15363" width="21.5703125" style="205" customWidth="1"/>
    <col min="15364" max="15364" width="16.28515625" style="205" customWidth="1"/>
    <col min="15365" max="15367" width="15.42578125" style="205" customWidth="1"/>
    <col min="15368" max="15368" width="15" style="205" bestFit="1" customWidth="1"/>
    <col min="15369" max="15369" width="15.140625" style="205" bestFit="1" customWidth="1"/>
    <col min="15370" max="15370" width="18.42578125" style="205" customWidth="1"/>
    <col min="15371" max="15371" width="14.7109375" style="205" customWidth="1"/>
    <col min="15372" max="15616" width="9.140625" style="205"/>
    <col min="15617" max="15617" width="0" style="205" hidden="1" customWidth="1"/>
    <col min="15618" max="15618" width="87.85546875" style="205" customWidth="1"/>
    <col min="15619" max="15619" width="21.5703125" style="205" customWidth="1"/>
    <col min="15620" max="15620" width="16.28515625" style="205" customWidth="1"/>
    <col min="15621" max="15623" width="15.42578125" style="205" customWidth="1"/>
    <col min="15624" max="15624" width="15" style="205" bestFit="1" customWidth="1"/>
    <col min="15625" max="15625" width="15.140625" style="205" bestFit="1" customWidth="1"/>
    <col min="15626" max="15626" width="18.42578125" style="205" customWidth="1"/>
    <col min="15627" max="15627" width="14.7109375" style="205" customWidth="1"/>
    <col min="15628" max="15872" width="9.140625" style="205"/>
    <col min="15873" max="15873" width="0" style="205" hidden="1" customWidth="1"/>
    <col min="15874" max="15874" width="87.85546875" style="205" customWidth="1"/>
    <col min="15875" max="15875" width="21.5703125" style="205" customWidth="1"/>
    <col min="15876" max="15876" width="16.28515625" style="205" customWidth="1"/>
    <col min="15877" max="15879" width="15.42578125" style="205" customWidth="1"/>
    <col min="15880" max="15880" width="15" style="205" bestFit="1" customWidth="1"/>
    <col min="15881" max="15881" width="15.140625" style="205" bestFit="1" customWidth="1"/>
    <col min="15882" max="15882" width="18.42578125" style="205" customWidth="1"/>
    <col min="15883" max="15883" width="14.7109375" style="205" customWidth="1"/>
    <col min="15884" max="16128" width="9.140625" style="205"/>
    <col min="16129" max="16129" width="0" style="205" hidden="1" customWidth="1"/>
    <col min="16130" max="16130" width="87.85546875" style="205" customWidth="1"/>
    <col min="16131" max="16131" width="21.5703125" style="205" customWidth="1"/>
    <col min="16132" max="16132" width="16.28515625" style="205" customWidth="1"/>
    <col min="16133" max="16135" width="15.42578125" style="205" customWidth="1"/>
    <col min="16136" max="16136" width="15" style="205" bestFit="1" customWidth="1"/>
    <col min="16137" max="16137" width="15.140625" style="205" bestFit="1" customWidth="1"/>
    <col min="16138" max="16138" width="18.42578125" style="205" customWidth="1"/>
    <col min="16139" max="16139" width="14.7109375" style="205" customWidth="1"/>
    <col min="16140" max="16384" width="9.140625" style="205"/>
  </cols>
  <sheetData>
    <row r="1" spans="2:11" hidden="1" x14ac:dyDescent="0.25">
      <c r="B1" s="495" t="s">
        <v>0</v>
      </c>
      <c r="C1" s="496"/>
      <c r="D1" s="496"/>
      <c r="E1" s="496"/>
      <c r="F1" s="496"/>
      <c r="G1" s="496"/>
      <c r="H1" s="497"/>
      <c r="J1" s="205"/>
      <c r="K1" s="205"/>
    </row>
    <row r="2" spans="2:11" hidden="1" x14ac:dyDescent="0.25">
      <c r="B2" s="498" t="s">
        <v>1</v>
      </c>
      <c r="C2" s="499"/>
      <c r="D2" s="499"/>
      <c r="E2" s="499"/>
      <c r="F2" s="499"/>
      <c r="G2" s="499"/>
      <c r="H2" s="500"/>
      <c r="J2" s="205"/>
      <c r="K2" s="205"/>
    </row>
    <row r="3" spans="2:11" x14ac:dyDescent="0.25">
      <c r="B3" s="25" t="s">
        <v>2</v>
      </c>
      <c r="C3" s="285"/>
      <c r="D3" s="286"/>
      <c r="E3" s="287"/>
      <c r="F3" s="287"/>
      <c r="G3" s="287"/>
      <c r="H3" s="27"/>
      <c r="J3" s="205"/>
      <c r="K3" s="205"/>
    </row>
    <row r="4" spans="2:11" x14ac:dyDescent="0.25">
      <c r="B4" s="515" t="s">
        <v>211</v>
      </c>
      <c r="C4" s="516"/>
      <c r="D4" s="516"/>
      <c r="E4" s="516"/>
      <c r="F4" s="516"/>
      <c r="G4" s="516"/>
      <c r="H4" s="517"/>
      <c r="J4" s="205"/>
      <c r="K4" s="205"/>
    </row>
    <row r="5" spans="2:11" x14ac:dyDescent="0.25">
      <c r="B5" s="206" t="s">
        <v>746</v>
      </c>
      <c r="C5" s="288"/>
      <c r="D5" s="289"/>
      <c r="E5" s="288"/>
      <c r="F5" s="288"/>
      <c r="G5" s="288"/>
      <c r="H5" s="30"/>
      <c r="J5" s="205"/>
      <c r="K5" s="205"/>
    </row>
    <row r="6" spans="2:11" x14ac:dyDescent="0.25">
      <c r="B6" s="25"/>
      <c r="C6" s="288"/>
      <c r="D6" s="289"/>
      <c r="E6" s="288"/>
      <c r="F6" s="288"/>
      <c r="G6" s="288"/>
      <c r="H6" s="30"/>
      <c r="J6" s="205"/>
      <c r="K6" s="205"/>
    </row>
    <row r="7" spans="2:11" s="264" customFormat="1" ht="35.1" customHeight="1" x14ac:dyDescent="0.25">
      <c r="B7" s="216" t="s">
        <v>4</v>
      </c>
      <c r="C7" s="216" t="s">
        <v>5</v>
      </c>
      <c r="D7" s="217" t="s">
        <v>6</v>
      </c>
      <c r="E7" s="218" t="s">
        <v>7</v>
      </c>
      <c r="F7" s="219" t="s">
        <v>8</v>
      </c>
      <c r="G7" s="219" t="s">
        <v>9</v>
      </c>
      <c r="H7" s="219" t="s">
        <v>10</v>
      </c>
      <c r="I7" s="24"/>
    </row>
    <row r="8" spans="2:11" s="264" customFormat="1" x14ac:dyDescent="0.25">
      <c r="B8" s="206" t="s">
        <v>11</v>
      </c>
      <c r="C8" s="220"/>
      <c r="D8" s="290"/>
      <c r="E8" s="291"/>
      <c r="F8" s="292"/>
      <c r="G8" s="292"/>
      <c r="H8" s="293"/>
      <c r="I8" s="24"/>
    </row>
    <row r="9" spans="2:11" s="264" customFormat="1" x14ac:dyDescent="0.25">
      <c r="B9" s="206" t="s">
        <v>12</v>
      </c>
      <c r="C9" s="220"/>
      <c r="D9" s="290"/>
      <c r="E9" s="291"/>
      <c r="F9" s="292"/>
      <c r="G9" s="292"/>
      <c r="H9" s="293"/>
      <c r="I9" s="24"/>
    </row>
    <row r="10" spans="2:11" s="264" customFormat="1" x14ac:dyDescent="0.25">
      <c r="B10" s="206" t="s">
        <v>13</v>
      </c>
      <c r="C10" s="220"/>
      <c r="D10" s="290"/>
      <c r="E10" s="290"/>
      <c r="F10" s="292"/>
      <c r="G10" s="292"/>
      <c r="H10" s="293"/>
      <c r="I10" s="24"/>
      <c r="J10" s="204"/>
    </row>
    <row r="11" spans="2:11" s="264" customFormat="1" x14ac:dyDescent="0.25">
      <c r="B11" s="227" t="s">
        <v>212</v>
      </c>
      <c r="C11" s="227" t="s">
        <v>213</v>
      </c>
      <c r="D11" s="294">
        <v>150</v>
      </c>
      <c r="E11" s="294">
        <v>1574.2</v>
      </c>
      <c r="F11" s="295">
        <v>8.9</v>
      </c>
      <c r="G11" s="229">
        <v>9.2632999999999992</v>
      </c>
      <c r="H11" s="295" t="s">
        <v>214</v>
      </c>
      <c r="I11" s="24"/>
      <c r="J11" s="204"/>
    </row>
    <row r="12" spans="2:11" s="264" customFormat="1" x14ac:dyDescent="0.25">
      <c r="B12" s="227" t="s">
        <v>215</v>
      </c>
      <c r="C12" s="227" t="s">
        <v>216</v>
      </c>
      <c r="D12" s="294">
        <v>110</v>
      </c>
      <c r="E12" s="294">
        <v>1187.26</v>
      </c>
      <c r="F12" s="295">
        <v>6.71</v>
      </c>
      <c r="G12" s="229">
        <v>7.08</v>
      </c>
      <c r="H12" s="295" t="s">
        <v>217</v>
      </c>
      <c r="I12" s="24"/>
      <c r="J12" s="204"/>
    </row>
    <row r="13" spans="2:11" s="264" customFormat="1" x14ac:dyDescent="0.25">
      <c r="B13" s="227" t="s">
        <v>727</v>
      </c>
      <c r="C13" s="227" t="s">
        <v>728</v>
      </c>
      <c r="D13" s="294">
        <v>100</v>
      </c>
      <c r="E13" s="294">
        <v>1094.18</v>
      </c>
      <c r="F13" s="295">
        <v>6.19</v>
      </c>
      <c r="G13" s="229">
        <v>4.9393000000000002</v>
      </c>
      <c r="H13" s="295" t="s">
        <v>729</v>
      </c>
      <c r="I13" s="24"/>
      <c r="J13" s="204"/>
    </row>
    <row r="14" spans="2:11" s="264" customFormat="1" x14ac:dyDescent="0.25">
      <c r="B14" s="227" t="s">
        <v>218</v>
      </c>
      <c r="C14" s="227" t="s">
        <v>219</v>
      </c>
      <c r="D14" s="294">
        <v>100</v>
      </c>
      <c r="E14" s="294">
        <v>1067.04</v>
      </c>
      <c r="F14" s="295">
        <v>6.03</v>
      </c>
      <c r="G14" s="229">
        <v>6.4849999999999994</v>
      </c>
      <c r="H14" s="295" t="s">
        <v>220</v>
      </c>
      <c r="I14" s="24"/>
      <c r="J14" s="204"/>
    </row>
    <row r="15" spans="2:11" s="264" customFormat="1" x14ac:dyDescent="0.25">
      <c r="B15" s="227" t="s">
        <v>221</v>
      </c>
      <c r="C15" s="227" t="s">
        <v>222</v>
      </c>
      <c r="D15" s="294">
        <v>100</v>
      </c>
      <c r="E15" s="294">
        <v>1065.51</v>
      </c>
      <c r="F15" s="295">
        <v>6.02</v>
      </c>
      <c r="G15" s="229">
        <v>6.1613999999999995</v>
      </c>
      <c r="H15" s="295" t="s">
        <v>223</v>
      </c>
      <c r="I15" s="24"/>
      <c r="J15" s="204"/>
    </row>
    <row r="16" spans="2:11" s="264" customFormat="1" x14ac:dyDescent="0.25">
      <c r="B16" s="227" t="s">
        <v>762</v>
      </c>
      <c r="C16" s="227" t="s">
        <v>213</v>
      </c>
      <c r="D16" s="294">
        <v>100</v>
      </c>
      <c r="E16" s="294">
        <v>1060.28</v>
      </c>
      <c r="F16" s="295">
        <v>5.99</v>
      </c>
      <c r="G16" s="229">
        <v>6.2499000000000002</v>
      </c>
      <c r="H16" s="295" t="s">
        <v>224</v>
      </c>
      <c r="I16" s="24"/>
      <c r="J16" s="204"/>
    </row>
    <row r="17" spans="2:14" s="264" customFormat="1" x14ac:dyDescent="0.25">
      <c r="B17" s="227" t="s">
        <v>225</v>
      </c>
      <c r="C17" s="227" t="s">
        <v>219</v>
      </c>
      <c r="D17" s="294">
        <v>100</v>
      </c>
      <c r="E17" s="294">
        <v>1055.96</v>
      </c>
      <c r="F17" s="295">
        <v>5.97</v>
      </c>
      <c r="G17" s="229">
        <v>5.72</v>
      </c>
      <c r="H17" s="295" t="s">
        <v>226</v>
      </c>
      <c r="I17" s="24"/>
      <c r="J17" s="204"/>
    </row>
    <row r="18" spans="2:14" s="264" customFormat="1" x14ac:dyDescent="0.25">
      <c r="B18" s="227" t="s">
        <v>227</v>
      </c>
      <c r="C18" s="227" t="s">
        <v>15</v>
      </c>
      <c r="D18" s="294">
        <v>849</v>
      </c>
      <c r="E18" s="294">
        <v>901.87</v>
      </c>
      <c r="F18" s="295">
        <v>5.0999999999999996</v>
      </c>
      <c r="G18" s="229">
        <v>7.2050000000000001</v>
      </c>
      <c r="H18" s="295" t="s">
        <v>228</v>
      </c>
      <c r="I18" s="24"/>
      <c r="J18" s="204"/>
    </row>
    <row r="19" spans="2:14" s="264" customFormat="1" x14ac:dyDescent="0.25">
      <c r="B19" s="227" t="s">
        <v>229</v>
      </c>
      <c r="C19" s="227" t="s">
        <v>230</v>
      </c>
      <c r="D19" s="294">
        <v>70</v>
      </c>
      <c r="E19" s="294">
        <v>823.68</v>
      </c>
      <c r="F19" s="295">
        <v>4.66</v>
      </c>
      <c r="G19" s="229">
        <v>7.3649999999999993</v>
      </c>
      <c r="H19" s="295" t="s">
        <v>231</v>
      </c>
      <c r="I19" s="24"/>
      <c r="J19" s="204"/>
    </row>
    <row r="20" spans="2:14" s="264" customFormat="1" x14ac:dyDescent="0.25">
      <c r="B20" s="227" t="s">
        <v>763</v>
      </c>
      <c r="C20" s="227" t="s">
        <v>222</v>
      </c>
      <c r="D20" s="294">
        <v>70</v>
      </c>
      <c r="E20" s="294">
        <v>743.26</v>
      </c>
      <c r="F20" s="295">
        <v>4.2</v>
      </c>
      <c r="G20" s="229">
        <v>5.5250000000000004</v>
      </c>
      <c r="H20" s="295" t="s">
        <v>764</v>
      </c>
      <c r="I20" s="24"/>
      <c r="J20" s="204"/>
    </row>
    <row r="21" spans="2:14" s="264" customFormat="1" x14ac:dyDescent="0.25">
      <c r="B21" s="227" t="s">
        <v>232</v>
      </c>
      <c r="C21" s="227" t="s">
        <v>15</v>
      </c>
      <c r="D21" s="294">
        <v>70</v>
      </c>
      <c r="E21" s="294">
        <v>717.4</v>
      </c>
      <c r="F21" s="295">
        <v>4.0599999999999996</v>
      </c>
      <c r="G21" s="229">
        <v>5.2149000000000001</v>
      </c>
      <c r="H21" s="295" t="s">
        <v>233</v>
      </c>
      <c r="I21" s="24"/>
      <c r="J21" s="204"/>
    </row>
    <row r="22" spans="2:14" s="264" customFormat="1" x14ac:dyDescent="0.25">
      <c r="B22" s="227" t="s">
        <v>234</v>
      </c>
      <c r="C22" s="227" t="s">
        <v>216</v>
      </c>
      <c r="D22" s="294">
        <v>50</v>
      </c>
      <c r="E22" s="294">
        <v>530.57000000000005</v>
      </c>
      <c r="F22" s="295">
        <v>3</v>
      </c>
      <c r="G22" s="229">
        <v>4.9550000000000001</v>
      </c>
      <c r="H22" s="295" t="s">
        <v>235</v>
      </c>
      <c r="I22" s="24"/>
      <c r="J22" s="204"/>
    </row>
    <row r="23" spans="2:14" s="264" customFormat="1" x14ac:dyDescent="0.25">
      <c r="B23" s="227" t="s">
        <v>236</v>
      </c>
      <c r="C23" s="227" t="s">
        <v>237</v>
      </c>
      <c r="D23" s="294">
        <v>50</v>
      </c>
      <c r="E23" s="294">
        <v>520.17999999999995</v>
      </c>
      <c r="F23" s="295">
        <v>2.94</v>
      </c>
      <c r="G23" s="229">
        <v>5.46</v>
      </c>
      <c r="H23" s="295" t="s">
        <v>238</v>
      </c>
      <c r="I23" s="24"/>
      <c r="J23" s="204"/>
    </row>
    <row r="24" spans="2:14" s="264" customFormat="1" x14ac:dyDescent="0.25">
      <c r="B24" s="227" t="s">
        <v>239</v>
      </c>
      <c r="C24" s="227" t="s">
        <v>15</v>
      </c>
      <c r="D24" s="294">
        <v>38</v>
      </c>
      <c r="E24" s="294">
        <v>374.53</v>
      </c>
      <c r="F24" s="295">
        <v>2.12</v>
      </c>
      <c r="G24" s="229">
        <v>6.6243999999999996</v>
      </c>
      <c r="H24" s="295" t="s">
        <v>240</v>
      </c>
      <c r="I24" s="24"/>
      <c r="J24" s="204"/>
    </row>
    <row r="25" spans="2:14" s="264" customFormat="1" x14ac:dyDescent="0.25">
      <c r="B25" s="227" t="s">
        <v>241</v>
      </c>
      <c r="C25" s="227" t="s">
        <v>15</v>
      </c>
      <c r="D25" s="294">
        <v>14</v>
      </c>
      <c r="E25" s="294">
        <v>138.37</v>
      </c>
      <c r="F25" s="295">
        <v>0.78</v>
      </c>
      <c r="G25" s="229">
        <v>6.6243999999999996</v>
      </c>
      <c r="H25" s="295" t="s">
        <v>242</v>
      </c>
      <c r="I25" s="24"/>
      <c r="J25" s="204"/>
    </row>
    <row r="26" spans="2:14" s="264" customFormat="1" x14ac:dyDescent="0.25">
      <c r="B26" s="227" t="s">
        <v>243</v>
      </c>
      <c r="C26" s="227" t="s">
        <v>15</v>
      </c>
      <c r="D26" s="294">
        <v>12</v>
      </c>
      <c r="E26" s="294">
        <v>117.71</v>
      </c>
      <c r="F26" s="295">
        <v>0.67</v>
      </c>
      <c r="G26" s="229">
        <v>6.6244999999999994</v>
      </c>
      <c r="H26" s="295" t="s">
        <v>244</v>
      </c>
      <c r="I26" s="24"/>
      <c r="J26" s="204"/>
    </row>
    <row r="27" spans="2:14" s="264" customFormat="1" x14ac:dyDescent="0.25">
      <c r="B27" s="227" t="s">
        <v>245</v>
      </c>
      <c r="C27" s="227" t="s">
        <v>15</v>
      </c>
      <c r="D27" s="294">
        <v>12</v>
      </c>
      <c r="E27" s="294">
        <v>118.08</v>
      </c>
      <c r="F27" s="295">
        <v>0.67</v>
      </c>
      <c r="G27" s="229">
        <v>6.6244999999999994</v>
      </c>
      <c r="H27" s="295" t="s">
        <v>246</v>
      </c>
      <c r="I27" s="24"/>
      <c r="J27" s="204"/>
    </row>
    <row r="28" spans="2:14" s="264" customFormat="1" x14ac:dyDescent="0.25">
      <c r="B28" s="227" t="s">
        <v>247</v>
      </c>
      <c r="C28" s="227" t="s">
        <v>15</v>
      </c>
      <c r="D28" s="294">
        <v>2</v>
      </c>
      <c r="E28" s="294">
        <v>19.27</v>
      </c>
      <c r="F28" s="295">
        <v>0.11</v>
      </c>
      <c r="G28" s="229">
        <v>6.6249000000000002</v>
      </c>
      <c r="H28" s="295" t="s">
        <v>248</v>
      </c>
      <c r="I28" s="24"/>
      <c r="J28" s="204"/>
    </row>
    <row r="29" spans="2:14" s="264" customFormat="1" x14ac:dyDescent="0.25">
      <c r="B29" s="227" t="s">
        <v>249</v>
      </c>
      <c r="C29" s="227" t="s">
        <v>15</v>
      </c>
      <c r="D29" s="294">
        <v>2</v>
      </c>
      <c r="E29" s="294">
        <v>19.309999999999999</v>
      </c>
      <c r="F29" s="295">
        <v>0.11</v>
      </c>
      <c r="G29" s="229">
        <v>6.6186999999999996</v>
      </c>
      <c r="H29" s="295" t="s">
        <v>250</v>
      </c>
      <c r="I29" s="24"/>
      <c r="J29" s="204"/>
    </row>
    <row r="30" spans="2:14" s="264" customFormat="1" x14ac:dyDescent="0.25">
      <c r="B30" s="230" t="s">
        <v>79</v>
      </c>
      <c r="C30" s="227"/>
      <c r="D30" s="236"/>
      <c r="E30" s="232">
        <f>SUM(E11:E29)</f>
        <v>13128.660000000002</v>
      </c>
      <c r="F30" s="232">
        <f>SUM(F11:F29)</f>
        <v>74.230000000000018</v>
      </c>
      <c r="G30" s="296"/>
      <c r="H30" s="237"/>
      <c r="I30" s="31"/>
      <c r="J30" s="297"/>
      <c r="K30" s="298"/>
      <c r="L30" s="270"/>
      <c r="N30" s="270"/>
    </row>
    <row r="31" spans="2:14" s="264" customFormat="1" x14ac:dyDescent="0.25">
      <c r="B31" s="230" t="s">
        <v>81</v>
      </c>
      <c r="C31" s="239"/>
      <c r="D31" s="236"/>
      <c r="E31" s="241"/>
      <c r="F31" s="241"/>
      <c r="G31" s="296"/>
      <c r="H31" s="237"/>
      <c r="I31" s="31"/>
      <c r="J31" s="297"/>
      <c r="K31" s="298"/>
      <c r="L31" s="270"/>
      <c r="N31" s="270"/>
    </row>
    <row r="32" spans="2:14" s="264" customFormat="1" x14ac:dyDescent="0.25">
      <c r="B32" s="230" t="s">
        <v>82</v>
      </c>
      <c r="C32" s="239"/>
      <c r="D32" s="236"/>
      <c r="E32" s="241"/>
      <c r="F32" s="241"/>
      <c r="G32" s="296"/>
      <c r="H32" s="237"/>
      <c r="I32" s="31"/>
      <c r="J32" s="297"/>
      <c r="K32" s="298"/>
      <c r="L32" s="270"/>
      <c r="N32" s="270"/>
    </row>
    <row r="33" spans="2:14" s="264" customFormat="1" x14ac:dyDescent="0.25">
      <c r="B33" s="242" t="s">
        <v>97</v>
      </c>
      <c r="C33" s="239" t="s">
        <v>90</v>
      </c>
      <c r="D33" s="236">
        <v>1000000</v>
      </c>
      <c r="E33" s="244">
        <v>1062.1400000000001</v>
      </c>
      <c r="F33" s="244">
        <v>6</v>
      </c>
      <c r="G33" s="299">
        <v>5.1113999999999997</v>
      </c>
      <c r="H33" s="237" t="s">
        <v>98</v>
      </c>
      <c r="I33" s="31"/>
      <c r="J33" s="297"/>
      <c r="K33" s="298"/>
      <c r="L33" s="270"/>
      <c r="N33" s="270"/>
    </row>
    <row r="34" spans="2:14" s="264" customFormat="1" x14ac:dyDescent="0.25">
      <c r="B34" s="242" t="s">
        <v>207</v>
      </c>
      <c r="C34" s="239" t="s">
        <v>90</v>
      </c>
      <c r="D34" s="236">
        <v>1000000</v>
      </c>
      <c r="E34" s="244">
        <v>1000.16</v>
      </c>
      <c r="F34" s="244">
        <v>5.65</v>
      </c>
      <c r="G34" s="299">
        <v>5.5830000000000002</v>
      </c>
      <c r="H34" s="237" t="s">
        <v>208</v>
      </c>
      <c r="I34" s="31"/>
      <c r="J34" s="297"/>
      <c r="K34" s="298"/>
      <c r="L34" s="270"/>
      <c r="N34" s="270"/>
    </row>
    <row r="35" spans="2:14" s="264" customFormat="1" x14ac:dyDescent="0.25">
      <c r="B35" s="230" t="s">
        <v>79</v>
      </c>
      <c r="C35" s="239"/>
      <c r="D35" s="236"/>
      <c r="E35" s="233">
        <f>SUM(E33:E34)</f>
        <v>2062.3000000000002</v>
      </c>
      <c r="F35" s="233">
        <f>SUM(F33:F34)</f>
        <v>11.65</v>
      </c>
      <c r="G35" s="300"/>
      <c r="H35" s="237"/>
      <c r="I35" s="31"/>
      <c r="J35" s="297"/>
      <c r="K35" s="298"/>
      <c r="L35" s="270"/>
      <c r="N35" s="270"/>
    </row>
    <row r="36" spans="2:14" s="264" customFormat="1" ht="15" customHeight="1" x14ac:dyDescent="0.25">
      <c r="B36" s="230" t="s">
        <v>100</v>
      </c>
      <c r="C36" s="242"/>
      <c r="D36" s="269"/>
      <c r="E36" s="32"/>
      <c r="F36" s="238"/>
      <c r="G36" s="238"/>
      <c r="H36" s="224"/>
      <c r="I36" s="24"/>
      <c r="J36" s="297"/>
      <c r="K36" s="298"/>
      <c r="L36" s="270"/>
      <c r="N36" s="270"/>
    </row>
    <row r="37" spans="2:14" s="264" customFormat="1" ht="15" customHeight="1" x14ac:dyDescent="0.25">
      <c r="B37" s="230" t="s">
        <v>101</v>
      </c>
      <c r="C37" s="242"/>
      <c r="D37" s="269"/>
      <c r="E37" s="32">
        <v>2491.66</v>
      </c>
      <c r="F37" s="301">
        <v>14.09</v>
      </c>
      <c r="G37" s="238"/>
      <c r="H37" s="224"/>
      <c r="I37" s="24"/>
      <c r="J37" s="297"/>
      <c r="K37" s="298"/>
      <c r="L37" s="270"/>
      <c r="N37" s="270"/>
    </row>
    <row r="38" spans="2:14" s="264" customFormat="1" ht="15" customHeight="1" x14ac:dyDescent="0.25">
      <c r="B38" s="230" t="s">
        <v>102</v>
      </c>
      <c r="C38" s="242"/>
      <c r="D38" s="269"/>
      <c r="E38" s="32">
        <v>6.8700000000026193</v>
      </c>
      <c r="F38" s="301">
        <v>0.03</v>
      </c>
      <c r="G38" s="238"/>
      <c r="H38" s="224"/>
      <c r="I38" s="24"/>
      <c r="J38" s="297"/>
      <c r="K38" s="298"/>
      <c r="L38" s="270"/>
    </row>
    <row r="39" spans="2:14" s="264" customFormat="1" x14ac:dyDescent="0.25">
      <c r="B39" s="258" t="s">
        <v>103</v>
      </c>
      <c r="C39" s="258"/>
      <c r="D39" s="259"/>
      <c r="E39" s="260">
        <f>E38+E37+E30+E35</f>
        <v>17689.490000000005</v>
      </c>
      <c r="F39" s="260">
        <f>F38+F37+F30+F35</f>
        <v>100.00000000000003</v>
      </c>
      <c r="G39" s="262"/>
      <c r="H39" s="274"/>
      <c r="I39" s="24"/>
      <c r="J39" s="297"/>
      <c r="K39" s="298"/>
    </row>
    <row r="40" spans="2:14" s="264" customFormat="1" x14ac:dyDescent="0.25">
      <c r="B40" s="242" t="s">
        <v>104</v>
      </c>
      <c r="C40" s="275"/>
      <c r="D40" s="276"/>
      <c r="E40" s="33"/>
      <c r="F40" s="277"/>
      <c r="G40" s="277"/>
      <c r="H40" s="278"/>
      <c r="I40" s="24"/>
      <c r="J40" s="302"/>
      <c r="K40" s="298"/>
    </row>
    <row r="41" spans="2:14" s="204" customFormat="1" x14ac:dyDescent="0.25">
      <c r="B41" s="510" t="s">
        <v>105</v>
      </c>
      <c r="C41" s="511"/>
      <c r="D41" s="511"/>
      <c r="E41" s="511"/>
      <c r="F41" s="511"/>
      <c r="G41" s="511"/>
      <c r="H41" s="512"/>
      <c r="I41" s="24"/>
      <c r="J41" s="302"/>
      <c r="K41" s="297"/>
    </row>
    <row r="42" spans="2:14" s="204" customFormat="1" x14ac:dyDescent="0.25">
      <c r="B42" s="19" t="s">
        <v>106</v>
      </c>
      <c r="C42" s="280"/>
      <c r="D42" s="280"/>
      <c r="E42" s="280"/>
      <c r="F42" s="280"/>
      <c r="G42" s="280"/>
      <c r="H42" s="280"/>
      <c r="I42" s="24"/>
      <c r="J42" s="302"/>
      <c r="K42" s="297"/>
    </row>
    <row r="43" spans="2:14" s="204" customFormat="1" x14ac:dyDescent="0.25">
      <c r="B43" s="265" t="s">
        <v>107</v>
      </c>
      <c r="C43" s="280"/>
      <c r="D43" s="280"/>
      <c r="E43" s="280"/>
      <c r="F43" s="280"/>
      <c r="G43" s="280"/>
      <c r="H43" s="280"/>
      <c r="I43" s="24"/>
      <c r="J43" s="302"/>
      <c r="K43" s="297"/>
    </row>
    <row r="44" spans="2:14" s="204" customFormat="1" ht="15.75" x14ac:dyDescent="0.3">
      <c r="B44" s="227"/>
      <c r="C44" s="303"/>
      <c r="D44" s="34"/>
      <c r="E44" s="304"/>
      <c r="F44"/>
      <c r="G44"/>
      <c r="H44" s="280"/>
      <c r="I44" s="24"/>
      <c r="J44" s="302"/>
      <c r="K44" s="297"/>
    </row>
    <row r="45" spans="2:14" s="204" customFormat="1" x14ac:dyDescent="0.25">
      <c r="B45" s="305" t="s">
        <v>251</v>
      </c>
      <c r="C45" s="280"/>
      <c r="D45" s="280"/>
      <c r="E45" s="280"/>
      <c r="F45" s="280"/>
      <c r="G45" s="280"/>
      <c r="H45" s="280"/>
      <c r="I45" s="24"/>
      <c r="J45" s="302"/>
      <c r="K45" s="297"/>
    </row>
    <row r="46" spans="2:14" s="204" customFormat="1" ht="32.25" customHeight="1" x14ac:dyDescent="0.25">
      <c r="B46" s="523" t="s">
        <v>252</v>
      </c>
      <c r="C46" s="523"/>
      <c r="D46" s="523"/>
      <c r="E46" s="523"/>
      <c r="F46" s="523"/>
      <c r="G46" s="523"/>
      <c r="H46" s="280"/>
      <c r="I46" s="24"/>
      <c r="J46" s="302"/>
      <c r="K46" s="297"/>
    </row>
    <row r="47" spans="2:14" s="204" customFormat="1" x14ac:dyDescent="0.25">
      <c r="B47" s="306" t="s">
        <v>253</v>
      </c>
      <c r="C47" s="518" t="s">
        <v>254</v>
      </c>
      <c r="D47" s="518"/>
      <c r="E47" s="518"/>
      <c r="F47" s="518"/>
      <c r="G47" s="307"/>
      <c r="H47" s="307"/>
      <c r="I47" s="24"/>
      <c r="J47" s="302"/>
      <c r="K47" s="297"/>
    </row>
    <row r="48" spans="2:14" s="204" customFormat="1" ht="48.2" customHeight="1" x14ac:dyDescent="0.25">
      <c r="B48" s="308" t="s">
        <v>255</v>
      </c>
      <c r="C48" s="519" t="s">
        <v>256</v>
      </c>
      <c r="D48" s="520"/>
      <c r="E48" s="520"/>
      <c r="F48" s="521"/>
      <c r="G48" s="524"/>
      <c r="H48" s="513"/>
      <c r="I48" s="24"/>
      <c r="J48" s="302"/>
      <c r="K48" s="297"/>
    </row>
    <row r="49" spans="1:14" s="204" customFormat="1" ht="48.2" customHeight="1" x14ac:dyDescent="0.25">
      <c r="B49" s="309" t="s">
        <v>257</v>
      </c>
      <c r="C49" s="522" t="s">
        <v>256</v>
      </c>
      <c r="D49" s="522"/>
      <c r="E49" s="522"/>
      <c r="F49" s="522"/>
      <c r="G49" s="202"/>
      <c r="H49" s="202"/>
      <c r="I49" s="24"/>
      <c r="J49" s="302"/>
      <c r="K49" s="297"/>
    </row>
    <row r="50" spans="1:14" s="204" customFormat="1" ht="46.5" customHeight="1" x14ac:dyDescent="0.25">
      <c r="B50" s="308" t="s">
        <v>258</v>
      </c>
      <c r="C50" s="522" t="s">
        <v>256</v>
      </c>
      <c r="D50" s="522"/>
      <c r="E50" s="522"/>
      <c r="F50" s="522"/>
      <c r="G50" s="513"/>
      <c r="H50" s="513"/>
      <c r="I50" s="24"/>
      <c r="J50" s="302"/>
      <c r="K50" s="297"/>
    </row>
    <row r="51" spans="1:14" s="204" customFormat="1" x14ac:dyDescent="0.25">
      <c r="B51" s="305"/>
      <c r="C51" s="280"/>
      <c r="D51" s="280"/>
      <c r="E51" s="280"/>
      <c r="F51" s="280"/>
      <c r="G51" s="280"/>
      <c r="H51" s="280"/>
      <c r="I51" s="24"/>
      <c r="J51" s="302"/>
      <c r="K51" s="297"/>
    </row>
    <row r="52" spans="1:14" s="204" customFormat="1" ht="45" x14ac:dyDescent="0.25">
      <c r="B52" s="310" t="s">
        <v>259</v>
      </c>
      <c r="C52" s="280"/>
      <c r="D52" s="280"/>
      <c r="E52" s="280"/>
      <c r="F52" s="280"/>
      <c r="G52" s="280"/>
      <c r="H52" s="280"/>
      <c r="I52" s="24"/>
      <c r="J52" s="302"/>
      <c r="K52" s="297"/>
    </row>
    <row r="53" spans="1:14" s="204" customFormat="1" ht="60" x14ac:dyDescent="0.25">
      <c r="B53" s="311" t="s">
        <v>260</v>
      </c>
      <c r="C53" s="311" t="s">
        <v>10</v>
      </c>
      <c r="D53" s="514" t="s">
        <v>261</v>
      </c>
      <c r="E53" s="514"/>
      <c r="F53" s="312" t="s">
        <v>262</v>
      </c>
      <c r="G53" s="280"/>
      <c r="H53" s="280"/>
      <c r="I53" s="24"/>
      <c r="J53" s="302"/>
      <c r="K53" s="297"/>
    </row>
    <row r="54" spans="1:14" s="204" customFormat="1" ht="30" x14ac:dyDescent="0.25">
      <c r="B54" s="311"/>
      <c r="C54" s="311"/>
      <c r="D54" s="312" t="s">
        <v>263</v>
      </c>
      <c r="E54" s="312" t="s">
        <v>264</v>
      </c>
      <c r="F54" s="311"/>
      <c r="G54" s="280"/>
      <c r="H54" s="280"/>
      <c r="I54" s="24"/>
      <c r="J54" s="302"/>
      <c r="K54" s="297"/>
    </row>
    <row r="55" spans="1:14" s="204" customFormat="1" x14ac:dyDescent="0.25">
      <c r="B55" s="313" t="s">
        <v>265</v>
      </c>
      <c r="C55" s="313" t="s">
        <v>266</v>
      </c>
      <c r="D55" s="314">
        <v>0</v>
      </c>
      <c r="E55" s="41">
        <v>0</v>
      </c>
      <c r="F55" s="314">
        <v>1074.635</v>
      </c>
      <c r="G55" s="280"/>
      <c r="H55" s="280"/>
      <c r="I55" s="24"/>
      <c r="J55" s="302"/>
      <c r="K55" s="297"/>
    </row>
    <row r="56" spans="1:14" s="204" customFormat="1" x14ac:dyDescent="0.25">
      <c r="B56" s="313" t="s">
        <v>267</v>
      </c>
      <c r="C56" s="313" t="s">
        <v>268</v>
      </c>
      <c r="D56" s="314">
        <v>0</v>
      </c>
      <c r="E56" s="41">
        <v>0</v>
      </c>
      <c r="F56" s="314">
        <v>30.069151671232881</v>
      </c>
      <c r="G56" s="280"/>
      <c r="H56" s="280"/>
      <c r="I56" s="24"/>
      <c r="J56" s="302"/>
      <c r="K56" s="297"/>
    </row>
    <row r="57" spans="1:14" s="204" customFormat="1" x14ac:dyDescent="0.25">
      <c r="B57" s="313" t="s">
        <v>269</v>
      </c>
      <c r="C57" s="313" t="s">
        <v>270</v>
      </c>
      <c r="D57" s="314">
        <v>0</v>
      </c>
      <c r="E57" s="41">
        <v>0</v>
      </c>
      <c r="F57" s="314">
        <v>2726.8767123287671</v>
      </c>
      <c r="G57" s="280"/>
      <c r="H57" s="280"/>
      <c r="I57" s="24"/>
      <c r="J57" s="302"/>
      <c r="K57" s="297"/>
    </row>
    <row r="58" spans="1:14" s="204" customFormat="1" x14ac:dyDescent="0.25">
      <c r="B58" s="313" t="s">
        <v>255</v>
      </c>
      <c r="C58" s="313" t="s">
        <v>271</v>
      </c>
      <c r="D58" s="314">
        <v>0</v>
      </c>
      <c r="E58" s="41">
        <v>0</v>
      </c>
      <c r="F58" s="314">
        <v>3450.6126042684932</v>
      </c>
      <c r="G58" s="280"/>
      <c r="H58" s="280"/>
      <c r="I58" s="24"/>
      <c r="J58" s="302"/>
      <c r="K58" s="297"/>
    </row>
    <row r="59" spans="1:14" s="204" customFormat="1" x14ac:dyDescent="0.25">
      <c r="B59" s="313" t="s">
        <v>258</v>
      </c>
      <c r="C59" s="313" t="s">
        <v>272</v>
      </c>
      <c r="D59" s="314">
        <v>0</v>
      </c>
      <c r="E59" s="41">
        <v>0</v>
      </c>
      <c r="F59" s="314">
        <v>4978.2363019092463</v>
      </c>
      <c r="G59" s="280"/>
      <c r="H59" s="280"/>
      <c r="I59" s="24"/>
      <c r="J59" s="302"/>
      <c r="K59" s="297"/>
    </row>
    <row r="60" spans="1:14" s="204" customFormat="1" x14ac:dyDescent="0.25">
      <c r="B60" s="313" t="s">
        <v>257</v>
      </c>
      <c r="C60" s="313" t="s">
        <v>273</v>
      </c>
      <c r="D60" s="314">
        <v>0</v>
      </c>
      <c r="E60" s="41">
        <v>0</v>
      </c>
      <c r="F60" s="315">
        <v>2174.158904109589</v>
      </c>
      <c r="G60" s="280"/>
      <c r="H60" s="280"/>
      <c r="I60" s="24"/>
      <c r="J60" s="302"/>
      <c r="K60" s="297"/>
    </row>
    <row r="61" spans="1:14" s="204" customFormat="1" x14ac:dyDescent="0.25">
      <c r="B61" s="280" t="s">
        <v>274</v>
      </c>
      <c r="C61" s="280"/>
      <c r="D61" s="280"/>
      <c r="E61" s="280"/>
      <c r="F61" s="280"/>
      <c r="G61" s="280"/>
      <c r="H61" s="280"/>
      <c r="I61" s="24"/>
      <c r="J61" s="302"/>
      <c r="K61" s="297"/>
    </row>
    <row r="62" spans="1:14" s="19" customFormat="1" x14ac:dyDescent="0.25">
      <c r="A62" s="205"/>
      <c r="H62" s="20"/>
      <c r="I62" s="24"/>
      <c r="J62" s="302"/>
      <c r="K62" s="302"/>
      <c r="L62" s="205"/>
      <c r="M62" s="205"/>
      <c r="N62" s="205"/>
    </row>
    <row r="85" spans="2:11" ht="15" customHeight="1" x14ac:dyDescent="0.25">
      <c r="B85" s="205"/>
      <c r="C85" s="205"/>
      <c r="D85" s="205"/>
      <c r="E85" s="205"/>
      <c r="F85" s="205"/>
      <c r="G85" s="205"/>
      <c r="H85" s="205"/>
      <c r="I85" s="205"/>
      <c r="J85" s="205"/>
      <c r="K85" s="205"/>
    </row>
    <row r="87" spans="2:11" ht="15" customHeight="1" x14ac:dyDescent="0.25">
      <c r="B87" s="205"/>
      <c r="C87" s="205"/>
      <c r="D87" s="205"/>
      <c r="E87" s="205"/>
      <c r="F87" s="205"/>
      <c r="G87" s="205"/>
      <c r="H87" s="205"/>
      <c r="I87" s="205"/>
      <c r="J87" s="205"/>
      <c r="K87" s="205"/>
    </row>
    <row r="91" spans="2:11" ht="25.5" customHeight="1" x14ac:dyDescent="0.25">
      <c r="B91" s="205"/>
      <c r="C91" s="205"/>
      <c r="D91" s="205"/>
      <c r="E91" s="205"/>
      <c r="F91" s="205"/>
      <c r="G91" s="205"/>
      <c r="H91" s="205"/>
      <c r="I91" s="205"/>
      <c r="J91" s="205"/>
      <c r="K91" s="205"/>
    </row>
    <row r="97" spans="2:11" ht="15" customHeight="1" x14ac:dyDescent="0.25">
      <c r="B97" s="205"/>
      <c r="C97" s="205"/>
      <c r="D97" s="205"/>
      <c r="E97" s="205"/>
      <c r="F97" s="205"/>
      <c r="G97" s="205"/>
      <c r="H97" s="205"/>
      <c r="I97" s="205"/>
      <c r="J97" s="205"/>
      <c r="K97" s="205"/>
    </row>
  </sheetData>
  <mergeCells count="12">
    <mergeCell ref="G50:H50"/>
    <mergeCell ref="D53:E53"/>
    <mergeCell ref="B1:H1"/>
    <mergeCell ref="B2:H2"/>
    <mergeCell ref="B4:H4"/>
    <mergeCell ref="C47:F47"/>
    <mergeCell ref="C48:F48"/>
    <mergeCell ref="C49:F49"/>
    <mergeCell ref="B41:H41"/>
    <mergeCell ref="B46:G46"/>
    <mergeCell ref="G48:H48"/>
    <mergeCell ref="C50:F50"/>
  </mergeCells>
  <pageMargins left="0.7" right="0.7" top="0.75" bottom="0.75" header="0.3" footer="0.3"/>
  <pageSetup paperSize="9" scale="1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2"/>
  <sheetViews>
    <sheetView showGridLines="0" view="pageBreakPreview" topLeftCell="B3" zoomScaleNormal="100" zoomScaleSheetLayoutView="100" workbookViewId="0">
      <selection activeCell="B13" sqref="B13"/>
    </sheetView>
  </sheetViews>
  <sheetFormatPr defaultRowHeight="15" x14ac:dyDescent="0.25"/>
  <cols>
    <col min="1" max="1" width="9.140625" style="19" hidden="1" customWidth="1"/>
    <col min="2" max="2" width="49.42578125" style="19" customWidth="1"/>
    <col min="3" max="3" width="18" style="19" bestFit="1" customWidth="1"/>
    <col min="4" max="4" width="14.5703125" style="19" bestFit="1" customWidth="1"/>
    <col min="5" max="7" width="15.42578125" style="19" customWidth="1"/>
    <col min="8" max="8" width="17.42578125" style="20" customWidth="1"/>
    <col min="9" max="9" width="14.85546875" style="204" bestFit="1" customWidth="1"/>
    <col min="10" max="10" width="16.7109375" style="205" customWidth="1"/>
    <col min="11" max="11" width="9.85546875" style="19" bestFit="1" customWidth="1"/>
    <col min="12" max="256" width="9.140625" style="19"/>
    <col min="257" max="257" width="0" style="19" hidden="1" customWidth="1"/>
    <col min="258" max="258" width="70.42578125" style="19" customWidth="1"/>
    <col min="259" max="259" width="18" style="19" bestFit="1" customWidth="1"/>
    <col min="260" max="260" width="14.5703125" style="19" bestFit="1" customWidth="1"/>
    <col min="261" max="263" width="15.42578125" style="19" customWidth="1"/>
    <col min="264" max="264" width="17.42578125" style="19" customWidth="1"/>
    <col min="265" max="265" width="14.85546875" style="19" bestFit="1" customWidth="1"/>
    <col min="266" max="266" width="16.7109375" style="19" customWidth="1"/>
    <col min="267" max="267" width="9.85546875" style="19" bestFit="1" customWidth="1"/>
    <col min="268" max="512" width="9.140625" style="19"/>
    <col min="513" max="513" width="0" style="19" hidden="1" customWidth="1"/>
    <col min="514" max="514" width="70.42578125" style="19" customWidth="1"/>
    <col min="515" max="515" width="18" style="19" bestFit="1" customWidth="1"/>
    <col min="516" max="516" width="14.5703125" style="19" bestFit="1" customWidth="1"/>
    <col min="517" max="519" width="15.42578125" style="19" customWidth="1"/>
    <col min="520" max="520" width="17.42578125" style="19" customWidth="1"/>
    <col min="521" max="521" width="14.85546875" style="19" bestFit="1" customWidth="1"/>
    <col min="522" max="522" width="16.7109375" style="19" customWidth="1"/>
    <col min="523" max="523" width="9.85546875" style="19" bestFit="1" customWidth="1"/>
    <col min="524" max="768" width="9.140625" style="19"/>
    <col min="769" max="769" width="0" style="19" hidden="1" customWidth="1"/>
    <col min="770" max="770" width="70.42578125" style="19" customWidth="1"/>
    <col min="771" max="771" width="18" style="19" bestFit="1" customWidth="1"/>
    <col min="772" max="772" width="14.5703125" style="19" bestFit="1" customWidth="1"/>
    <col min="773" max="775" width="15.42578125" style="19" customWidth="1"/>
    <col min="776" max="776" width="17.42578125" style="19" customWidth="1"/>
    <col min="777" max="777" width="14.85546875" style="19" bestFit="1" customWidth="1"/>
    <col min="778" max="778" width="16.7109375" style="19" customWidth="1"/>
    <col min="779" max="779" width="9.85546875" style="19" bestFit="1" customWidth="1"/>
    <col min="780" max="1024" width="9.140625" style="19"/>
    <col min="1025" max="1025" width="0" style="19" hidden="1" customWidth="1"/>
    <col min="1026" max="1026" width="70.42578125" style="19" customWidth="1"/>
    <col min="1027" max="1027" width="18" style="19" bestFit="1" customWidth="1"/>
    <col min="1028" max="1028" width="14.5703125" style="19" bestFit="1" customWidth="1"/>
    <col min="1029" max="1031" width="15.42578125" style="19" customWidth="1"/>
    <col min="1032" max="1032" width="17.42578125" style="19" customWidth="1"/>
    <col min="1033" max="1033" width="14.85546875" style="19" bestFit="1" customWidth="1"/>
    <col min="1034" max="1034" width="16.7109375" style="19" customWidth="1"/>
    <col min="1035" max="1035" width="9.85546875" style="19" bestFit="1" customWidth="1"/>
    <col min="1036" max="1280" width="9.140625" style="19"/>
    <col min="1281" max="1281" width="0" style="19" hidden="1" customWidth="1"/>
    <col min="1282" max="1282" width="70.42578125" style="19" customWidth="1"/>
    <col min="1283" max="1283" width="18" style="19" bestFit="1" customWidth="1"/>
    <col min="1284" max="1284" width="14.5703125" style="19" bestFit="1" customWidth="1"/>
    <col min="1285" max="1287" width="15.42578125" style="19" customWidth="1"/>
    <col min="1288" max="1288" width="17.42578125" style="19" customWidth="1"/>
    <col min="1289" max="1289" width="14.85546875" style="19" bestFit="1" customWidth="1"/>
    <col min="1290" max="1290" width="16.7109375" style="19" customWidth="1"/>
    <col min="1291" max="1291" width="9.85546875" style="19" bestFit="1" customWidth="1"/>
    <col min="1292" max="1536" width="9.140625" style="19"/>
    <col min="1537" max="1537" width="0" style="19" hidden="1" customWidth="1"/>
    <col min="1538" max="1538" width="70.42578125" style="19" customWidth="1"/>
    <col min="1539" max="1539" width="18" style="19" bestFit="1" customWidth="1"/>
    <col min="1540" max="1540" width="14.5703125" style="19" bestFit="1" customWidth="1"/>
    <col min="1541" max="1543" width="15.42578125" style="19" customWidth="1"/>
    <col min="1544" max="1544" width="17.42578125" style="19" customWidth="1"/>
    <col min="1545" max="1545" width="14.85546875" style="19" bestFit="1" customWidth="1"/>
    <col min="1546" max="1546" width="16.7109375" style="19" customWidth="1"/>
    <col min="1547" max="1547" width="9.85546875" style="19" bestFit="1" customWidth="1"/>
    <col min="1548" max="1792" width="9.140625" style="19"/>
    <col min="1793" max="1793" width="0" style="19" hidden="1" customWidth="1"/>
    <col min="1794" max="1794" width="70.42578125" style="19" customWidth="1"/>
    <col min="1795" max="1795" width="18" style="19" bestFit="1" customWidth="1"/>
    <col min="1796" max="1796" width="14.5703125" style="19" bestFit="1" customWidth="1"/>
    <col min="1797" max="1799" width="15.42578125" style="19" customWidth="1"/>
    <col min="1800" max="1800" width="17.42578125" style="19" customWidth="1"/>
    <col min="1801" max="1801" width="14.85546875" style="19" bestFit="1" customWidth="1"/>
    <col min="1802" max="1802" width="16.7109375" style="19" customWidth="1"/>
    <col min="1803" max="1803" width="9.85546875" style="19" bestFit="1" customWidth="1"/>
    <col min="1804" max="2048" width="9.140625" style="19"/>
    <col min="2049" max="2049" width="0" style="19" hidden="1" customWidth="1"/>
    <col min="2050" max="2050" width="70.42578125" style="19" customWidth="1"/>
    <col min="2051" max="2051" width="18" style="19" bestFit="1" customWidth="1"/>
    <col min="2052" max="2052" width="14.5703125" style="19" bestFit="1" customWidth="1"/>
    <col min="2053" max="2055" width="15.42578125" style="19" customWidth="1"/>
    <col min="2056" max="2056" width="17.42578125" style="19" customWidth="1"/>
    <col min="2057" max="2057" width="14.85546875" style="19" bestFit="1" customWidth="1"/>
    <col min="2058" max="2058" width="16.7109375" style="19" customWidth="1"/>
    <col min="2059" max="2059" width="9.85546875" style="19" bestFit="1" customWidth="1"/>
    <col min="2060" max="2304" width="9.140625" style="19"/>
    <col min="2305" max="2305" width="0" style="19" hidden="1" customWidth="1"/>
    <col min="2306" max="2306" width="70.42578125" style="19" customWidth="1"/>
    <col min="2307" max="2307" width="18" style="19" bestFit="1" customWidth="1"/>
    <col min="2308" max="2308" width="14.5703125" style="19" bestFit="1" customWidth="1"/>
    <col min="2309" max="2311" width="15.42578125" style="19" customWidth="1"/>
    <col min="2312" max="2312" width="17.42578125" style="19" customWidth="1"/>
    <col min="2313" max="2313" width="14.85546875" style="19" bestFit="1" customWidth="1"/>
    <col min="2314" max="2314" width="16.7109375" style="19" customWidth="1"/>
    <col min="2315" max="2315" width="9.85546875" style="19" bestFit="1" customWidth="1"/>
    <col min="2316" max="2560" width="9.140625" style="19"/>
    <col min="2561" max="2561" width="0" style="19" hidden="1" customWidth="1"/>
    <col min="2562" max="2562" width="70.42578125" style="19" customWidth="1"/>
    <col min="2563" max="2563" width="18" style="19" bestFit="1" customWidth="1"/>
    <col min="2564" max="2564" width="14.5703125" style="19" bestFit="1" customWidth="1"/>
    <col min="2565" max="2567" width="15.42578125" style="19" customWidth="1"/>
    <col min="2568" max="2568" width="17.42578125" style="19" customWidth="1"/>
    <col min="2569" max="2569" width="14.85546875" style="19" bestFit="1" customWidth="1"/>
    <col min="2570" max="2570" width="16.7109375" style="19" customWidth="1"/>
    <col min="2571" max="2571" width="9.85546875" style="19" bestFit="1" customWidth="1"/>
    <col min="2572" max="2816" width="9.140625" style="19"/>
    <col min="2817" max="2817" width="0" style="19" hidden="1" customWidth="1"/>
    <col min="2818" max="2818" width="70.42578125" style="19" customWidth="1"/>
    <col min="2819" max="2819" width="18" style="19" bestFit="1" customWidth="1"/>
    <col min="2820" max="2820" width="14.5703125" style="19" bestFit="1" customWidth="1"/>
    <col min="2821" max="2823" width="15.42578125" style="19" customWidth="1"/>
    <col min="2824" max="2824" width="17.42578125" style="19" customWidth="1"/>
    <col min="2825" max="2825" width="14.85546875" style="19" bestFit="1" customWidth="1"/>
    <col min="2826" max="2826" width="16.7109375" style="19" customWidth="1"/>
    <col min="2827" max="2827" width="9.85546875" style="19" bestFit="1" customWidth="1"/>
    <col min="2828" max="3072" width="9.140625" style="19"/>
    <col min="3073" max="3073" width="0" style="19" hidden="1" customWidth="1"/>
    <col min="3074" max="3074" width="70.42578125" style="19" customWidth="1"/>
    <col min="3075" max="3075" width="18" style="19" bestFit="1" customWidth="1"/>
    <col min="3076" max="3076" width="14.5703125" style="19" bestFit="1" customWidth="1"/>
    <col min="3077" max="3079" width="15.42578125" style="19" customWidth="1"/>
    <col min="3080" max="3080" width="17.42578125" style="19" customWidth="1"/>
    <col min="3081" max="3081" width="14.85546875" style="19" bestFit="1" customWidth="1"/>
    <col min="3082" max="3082" width="16.7109375" style="19" customWidth="1"/>
    <col min="3083" max="3083" width="9.85546875" style="19" bestFit="1" customWidth="1"/>
    <col min="3084" max="3328" width="9.140625" style="19"/>
    <col min="3329" max="3329" width="0" style="19" hidden="1" customWidth="1"/>
    <col min="3330" max="3330" width="70.42578125" style="19" customWidth="1"/>
    <col min="3331" max="3331" width="18" style="19" bestFit="1" customWidth="1"/>
    <col min="3332" max="3332" width="14.5703125" style="19" bestFit="1" customWidth="1"/>
    <col min="3333" max="3335" width="15.42578125" style="19" customWidth="1"/>
    <col min="3336" max="3336" width="17.42578125" style="19" customWidth="1"/>
    <col min="3337" max="3337" width="14.85546875" style="19" bestFit="1" customWidth="1"/>
    <col min="3338" max="3338" width="16.7109375" style="19" customWidth="1"/>
    <col min="3339" max="3339" width="9.85546875" style="19" bestFit="1" customWidth="1"/>
    <col min="3340" max="3584" width="9.140625" style="19"/>
    <col min="3585" max="3585" width="0" style="19" hidden="1" customWidth="1"/>
    <col min="3586" max="3586" width="70.42578125" style="19" customWidth="1"/>
    <col min="3587" max="3587" width="18" style="19" bestFit="1" customWidth="1"/>
    <col min="3588" max="3588" width="14.5703125" style="19" bestFit="1" customWidth="1"/>
    <col min="3589" max="3591" width="15.42578125" style="19" customWidth="1"/>
    <col min="3592" max="3592" width="17.42578125" style="19" customWidth="1"/>
    <col min="3593" max="3593" width="14.85546875" style="19" bestFit="1" customWidth="1"/>
    <col min="3594" max="3594" width="16.7109375" style="19" customWidth="1"/>
    <col min="3595" max="3595" width="9.85546875" style="19" bestFit="1" customWidth="1"/>
    <col min="3596" max="3840" width="9.140625" style="19"/>
    <col min="3841" max="3841" width="0" style="19" hidden="1" customWidth="1"/>
    <col min="3842" max="3842" width="70.42578125" style="19" customWidth="1"/>
    <col min="3843" max="3843" width="18" style="19" bestFit="1" customWidth="1"/>
    <col min="3844" max="3844" width="14.5703125" style="19" bestFit="1" customWidth="1"/>
    <col min="3845" max="3847" width="15.42578125" style="19" customWidth="1"/>
    <col min="3848" max="3848" width="17.42578125" style="19" customWidth="1"/>
    <col min="3849" max="3849" width="14.85546875" style="19" bestFit="1" customWidth="1"/>
    <col min="3850" max="3850" width="16.7109375" style="19" customWidth="1"/>
    <col min="3851" max="3851" width="9.85546875" style="19" bestFit="1" customWidth="1"/>
    <col min="3852" max="4096" width="9.140625" style="19"/>
    <col min="4097" max="4097" width="0" style="19" hidden="1" customWidth="1"/>
    <col min="4098" max="4098" width="70.42578125" style="19" customWidth="1"/>
    <col min="4099" max="4099" width="18" style="19" bestFit="1" customWidth="1"/>
    <col min="4100" max="4100" width="14.5703125" style="19" bestFit="1" customWidth="1"/>
    <col min="4101" max="4103" width="15.42578125" style="19" customWidth="1"/>
    <col min="4104" max="4104" width="17.42578125" style="19" customWidth="1"/>
    <col min="4105" max="4105" width="14.85546875" style="19" bestFit="1" customWidth="1"/>
    <col min="4106" max="4106" width="16.7109375" style="19" customWidth="1"/>
    <col min="4107" max="4107" width="9.85546875" style="19" bestFit="1" customWidth="1"/>
    <col min="4108" max="4352" width="9.140625" style="19"/>
    <col min="4353" max="4353" width="0" style="19" hidden="1" customWidth="1"/>
    <col min="4354" max="4354" width="70.42578125" style="19" customWidth="1"/>
    <col min="4355" max="4355" width="18" style="19" bestFit="1" customWidth="1"/>
    <col min="4356" max="4356" width="14.5703125" style="19" bestFit="1" customWidth="1"/>
    <col min="4357" max="4359" width="15.42578125" style="19" customWidth="1"/>
    <col min="4360" max="4360" width="17.42578125" style="19" customWidth="1"/>
    <col min="4361" max="4361" width="14.85546875" style="19" bestFit="1" customWidth="1"/>
    <col min="4362" max="4362" width="16.7109375" style="19" customWidth="1"/>
    <col min="4363" max="4363" width="9.85546875" style="19" bestFit="1" customWidth="1"/>
    <col min="4364" max="4608" width="9.140625" style="19"/>
    <col min="4609" max="4609" width="0" style="19" hidden="1" customWidth="1"/>
    <col min="4610" max="4610" width="70.42578125" style="19" customWidth="1"/>
    <col min="4611" max="4611" width="18" style="19" bestFit="1" customWidth="1"/>
    <col min="4612" max="4612" width="14.5703125" style="19" bestFit="1" customWidth="1"/>
    <col min="4613" max="4615" width="15.42578125" style="19" customWidth="1"/>
    <col min="4616" max="4616" width="17.42578125" style="19" customWidth="1"/>
    <col min="4617" max="4617" width="14.85546875" style="19" bestFit="1" customWidth="1"/>
    <col min="4618" max="4618" width="16.7109375" style="19" customWidth="1"/>
    <col min="4619" max="4619" width="9.85546875" style="19" bestFit="1" customWidth="1"/>
    <col min="4620" max="4864" width="9.140625" style="19"/>
    <col min="4865" max="4865" width="0" style="19" hidden="1" customWidth="1"/>
    <col min="4866" max="4866" width="70.42578125" style="19" customWidth="1"/>
    <col min="4867" max="4867" width="18" style="19" bestFit="1" customWidth="1"/>
    <col min="4868" max="4868" width="14.5703125" style="19" bestFit="1" customWidth="1"/>
    <col min="4869" max="4871" width="15.42578125" style="19" customWidth="1"/>
    <col min="4872" max="4872" width="17.42578125" style="19" customWidth="1"/>
    <col min="4873" max="4873" width="14.85546875" style="19" bestFit="1" customWidth="1"/>
    <col min="4874" max="4874" width="16.7109375" style="19" customWidth="1"/>
    <col min="4875" max="4875" width="9.85546875" style="19" bestFit="1" customWidth="1"/>
    <col min="4876" max="5120" width="9.140625" style="19"/>
    <col min="5121" max="5121" width="0" style="19" hidden="1" customWidth="1"/>
    <col min="5122" max="5122" width="70.42578125" style="19" customWidth="1"/>
    <col min="5123" max="5123" width="18" style="19" bestFit="1" customWidth="1"/>
    <col min="5124" max="5124" width="14.5703125" style="19" bestFit="1" customWidth="1"/>
    <col min="5125" max="5127" width="15.42578125" style="19" customWidth="1"/>
    <col min="5128" max="5128" width="17.42578125" style="19" customWidth="1"/>
    <col min="5129" max="5129" width="14.85546875" style="19" bestFit="1" customWidth="1"/>
    <col min="5130" max="5130" width="16.7109375" style="19" customWidth="1"/>
    <col min="5131" max="5131" width="9.85546875" style="19" bestFit="1" customWidth="1"/>
    <col min="5132" max="5376" width="9.140625" style="19"/>
    <col min="5377" max="5377" width="0" style="19" hidden="1" customWidth="1"/>
    <col min="5378" max="5378" width="70.42578125" style="19" customWidth="1"/>
    <col min="5379" max="5379" width="18" style="19" bestFit="1" customWidth="1"/>
    <col min="5380" max="5380" width="14.5703125" style="19" bestFit="1" customWidth="1"/>
    <col min="5381" max="5383" width="15.42578125" style="19" customWidth="1"/>
    <col min="5384" max="5384" width="17.42578125" style="19" customWidth="1"/>
    <col min="5385" max="5385" width="14.85546875" style="19" bestFit="1" customWidth="1"/>
    <col min="5386" max="5386" width="16.7109375" style="19" customWidth="1"/>
    <col min="5387" max="5387" width="9.85546875" style="19" bestFit="1" customWidth="1"/>
    <col min="5388" max="5632" width="9.140625" style="19"/>
    <col min="5633" max="5633" width="0" style="19" hidden="1" customWidth="1"/>
    <col min="5634" max="5634" width="70.42578125" style="19" customWidth="1"/>
    <col min="5635" max="5635" width="18" style="19" bestFit="1" customWidth="1"/>
    <col min="5636" max="5636" width="14.5703125" style="19" bestFit="1" customWidth="1"/>
    <col min="5637" max="5639" width="15.42578125" style="19" customWidth="1"/>
    <col min="5640" max="5640" width="17.42578125" style="19" customWidth="1"/>
    <col min="5641" max="5641" width="14.85546875" style="19" bestFit="1" customWidth="1"/>
    <col min="5642" max="5642" width="16.7109375" style="19" customWidth="1"/>
    <col min="5643" max="5643" width="9.85546875" style="19" bestFit="1" customWidth="1"/>
    <col min="5644" max="5888" width="9.140625" style="19"/>
    <col min="5889" max="5889" width="0" style="19" hidden="1" customWidth="1"/>
    <col min="5890" max="5890" width="70.42578125" style="19" customWidth="1"/>
    <col min="5891" max="5891" width="18" style="19" bestFit="1" customWidth="1"/>
    <col min="5892" max="5892" width="14.5703125" style="19" bestFit="1" customWidth="1"/>
    <col min="5893" max="5895" width="15.42578125" style="19" customWidth="1"/>
    <col min="5896" max="5896" width="17.42578125" style="19" customWidth="1"/>
    <col min="5897" max="5897" width="14.85546875" style="19" bestFit="1" customWidth="1"/>
    <col min="5898" max="5898" width="16.7109375" style="19" customWidth="1"/>
    <col min="5899" max="5899" width="9.85546875" style="19" bestFit="1" customWidth="1"/>
    <col min="5900" max="6144" width="9.140625" style="19"/>
    <col min="6145" max="6145" width="0" style="19" hidden="1" customWidth="1"/>
    <col min="6146" max="6146" width="70.42578125" style="19" customWidth="1"/>
    <col min="6147" max="6147" width="18" style="19" bestFit="1" customWidth="1"/>
    <col min="6148" max="6148" width="14.5703125" style="19" bestFit="1" customWidth="1"/>
    <col min="6149" max="6151" width="15.42578125" style="19" customWidth="1"/>
    <col min="6152" max="6152" width="17.42578125" style="19" customWidth="1"/>
    <col min="6153" max="6153" width="14.85546875" style="19" bestFit="1" customWidth="1"/>
    <col min="6154" max="6154" width="16.7109375" style="19" customWidth="1"/>
    <col min="6155" max="6155" width="9.85546875" style="19" bestFit="1" customWidth="1"/>
    <col min="6156" max="6400" width="9.140625" style="19"/>
    <col min="6401" max="6401" width="0" style="19" hidden="1" customWidth="1"/>
    <col min="6402" max="6402" width="70.42578125" style="19" customWidth="1"/>
    <col min="6403" max="6403" width="18" style="19" bestFit="1" customWidth="1"/>
    <col min="6404" max="6404" width="14.5703125" style="19" bestFit="1" customWidth="1"/>
    <col min="6405" max="6407" width="15.42578125" style="19" customWidth="1"/>
    <col min="6408" max="6408" width="17.42578125" style="19" customWidth="1"/>
    <col min="6409" max="6409" width="14.85546875" style="19" bestFit="1" customWidth="1"/>
    <col min="6410" max="6410" width="16.7109375" style="19" customWidth="1"/>
    <col min="6411" max="6411" width="9.85546875" style="19" bestFit="1" customWidth="1"/>
    <col min="6412" max="6656" width="9.140625" style="19"/>
    <col min="6657" max="6657" width="0" style="19" hidden="1" customWidth="1"/>
    <col min="6658" max="6658" width="70.42578125" style="19" customWidth="1"/>
    <col min="6659" max="6659" width="18" style="19" bestFit="1" customWidth="1"/>
    <col min="6660" max="6660" width="14.5703125" style="19" bestFit="1" customWidth="1"/>
    <col min="6661" max="6663" width="15.42578125" style="19" customWidth="1"/>
    <col min="6664" max="6664" width="17.42578125" style="19" customWidth="1"/>
    <col min="6665" max="6665" width="14.85546875" style="19" bestFit="1" customWidth="1"/>
    <col min="6666" max="6666" width="16.7109375" style="19" customWidth="1"/>
    <col min="6667" max="6667" width="9.85546875" style="19" bestFit="1" customWidth="1"/>
    <col min="6668" max="6912" width="9.140625" style="19"/>
    <col min="6913" max="6913" width="0" style="19" hidden="1" customWidth="1"/>
    <col min="6914" max="6914" width="70.42578125" style="19" customWidth="1"/>
    <col min="6915" max="6915" width="18" style="19" bestFit="1" customWidth="1"/>
    <col min="6916" max="6916" width="14.5703125" style="19" bestFit="1" customWidth="1"/>
    <col min="6917" max="6919" width="15.42578125" style="19" customWidth="1"/>
    <col min="6920" max="6920" width="17.42578125" style="19" customWidth="1"/>
    <col min="6921" max="6921" width="14.85546875" style="19" bestFit="1" customWidth="1"/>
    <col min="6922" max="6922" width="16.7109375" style="19" customWidth="1"/>
    <col min="6923" max="6923" width="9.85546875" style="19" bestFit="1" customWidth="1"/>
    <col min="6924" max="7168" width="9.140625" style="19"/>
    <col min="7169" max="7169" width="0" style="19" hidden="1" customWidth="1"/>
    <col min="7170" max="7170" width="70.42578125" style="19" customWidth="1"/>
    <col min="7171" max="7171" width="18" style="19" bestFit="1" customWidth="1"/>
    <col min="7172" max="7172" width="14.5703125" style="19" bestFit="1" customWidth="1"/>
    <col min="7173" max="7175" width="15.42578125" style="19" customWidth="1"/>
    <col min="7176" max="7176" width="17.42578125" style="19" customWidth="1"/>
    <col min="7177" max="7177" width="14.85546875" style="19" bestFit="1" customWidth="1"/>
    <col min="7178" max="7178" width="16.7109375" style="19" customWidth="1"/>
    <col min="7179" max="7179" width="9.85546875" style="19" bestFit="1" customWidth="1"/>
    <col min="7180" max="7424" width="9.140625" style="19"/>
    <col min="7425" max="7425" width="0" style="19" hidden="1" customWidth="1"/>
    <col min="7426" max="7426" width="70.42578125" style="19" customWidth="1"/>
    <col min="7427" max="7427" width="18" style="19" bestFit="1" customWidth="1"/>
    <col min="7428" max="7428" width="14.5703125" style="19" bestFit="1" customWidth="1"/>
    <col min="7429" max="7431" width="15.42578125" style="19" customWidth="1"/>
    <col min="7432" max="7432" width="17.42578125" style="19" customWidth="1"/>
    <col min="7433" max="7433" width="14.85546875" style="19" bestFit="1" customWidth="1"/>
    <col min="7434" max="7434" width="16.7109375" style="19" customWidth="1"/>
    <col min="7435" max="7435" width="9.85546875" style="19" bestFit="1" customWidth="1"/>
    <col min="7436" max="7680" width="9.140625" style="19"/>
    <col min="7681" max="7681" width="0" style="19" hidden="1" customWidth="1"/>
    <col min="7682" max="7682" width="70.42578125" style="19" customWidth="1"/>
    <col min="7683" max="7683" width="18" style="19" bestFit="1" customWidth="1"/>
    <col min="7684" max="7684" width="14.5703125" style="19" bestFit="1" customWidth="1"/>
    <col min="7685" max="7687" width="15.42578125" style="19" customWidth="1"/>
    <col min="7688" max="7688" width="17.42578125" style="19" customWidth="1"/>
    <col min="7689" max="7689" width="14.85546875" style="19" bestFit="1" customWidth="1"/>
    <col min="7690" max="7690" width="16.7109375" style="19" customWidth="1"/>
    <col min="7691" max="7691" width="9.85546875" style="19" bestFit="1" customWidth="1"/>
    <col min="7692" max="7936" width="9.140625" style="19"/>
    <col min="7937" max="7937" width="0" style="19" hidden="1" customWidth="1"/>
    <col min="7938" max="7938" width="70.42578125" style="19" customWidth="1"/>
    <col min="7939" max="7939" width="18" style="19" bestFit="1" customWidth="1"/>
    <col min="7940" max="7940" width="14.5703125" style="19" bestFit="1" customWidth="1"/>
    <col min="7941" max="7943" width="15.42578125" style="19" customWidth="1"/>
    <col min="7944" max="7944" width="17.42578125" style="19" customWidth="1"/>
    <col min="7945" max="7945" width="14.85546875" style="19" bestFit="1" customWidth="1"/>
    <col min="7946" max="7946" width="16.7109375" style="19" customWidth="1"/>
    <col min="7947" max="7947" width="9.85546875" style="19" bestFit="1" customWidth="1"/>
    <col min="7948" max="8192" width="9.140625" style="19"/>
    <col min="8193" max="8193" width="0" style="19" hidden="1" customWidth="1"/>
    <col min="8194" max="8194" width="70.42578125" style="19" customWidth="1"/>
    <col min="8195" max="8195" width="18" style="19" bestFit="1" customWidth="1"/>
    <col min="8196" max="8196" width="14.5703125" style="19" bestFit="1" customWidth="1"/>
    <col min="8197" max="8199" width="15.42578125" style="19" customWidth="1"/>
    <col min="8200" max="8200" width="17.42578125" style="19" customWidth="1"/>
    <col min="8201" max="8201" width="14.85546875" style="19" bestFit="1" customWidth="1"/>
    <col min="8202" max="8202" width="16.7109375" style="19" customWidth="1"/>
    <col min="8203" max="8203" width="9.85546875" style="19" bestFit="1" customWidth="1"/>
    <col min="8204" max="8448" width="9.140625" style="19"/>
    <col min="8449" max="8449" width="0" style="19" hidden="1" customWidth="1"/>
    <col min="8450" max="8450" width="70.42578125" style="19" customWidth="1"/>
    <col min="8451" max="8451" width="18" style="19" bestFit="1" customWidth="1"/>
    <col min="8452" max="8452" width="14.5703125" style="19" bestFit="1" customWidth="1"/>
    <col min="8453" max="8455" width="15.42578125" style="19" customWidth="1"/>
    <col min="8456" max="8456" width="17.42578125" style="19" customWidth="1"/>
    <col min="8457" max="8457" width="14.85546875" style="19" bestFit="1" customWidth="1"/>
    <col min="8458" max="8458" width="16.7109375" style="19" customWidth="1"/>
    <col min="8459" max="8459" width="9.85546875" style="19" bestFit="1" customWidth="1"/>
    <col min="8460" max="8704" width="9.140625" style="19"/>
    <col min="8705" max="8705" width="0" style="19" hidden="1" customWidth="1"/>
    <col min="8706" max="8706" width="70.42578125" style="19" customWidth="1"/>
    <col min="8707" max="8707" width="18" style="19" bestFit="1" customWidth="1"/>
    <col min="8708" max="8708" width="14.5703125" style="19" bestFit="1" customWidth="1"/>
    <col min="8709" max="8711" width="15.42578125" style="19" customWidth="1"/>
    <col min="8712" max="8712" width="17.42578125" style="19" customWidth="1"/>
    <col min="8713" max="8713" width="14.85546875" style="19" bestFit="1" customWidth="1"/>
    <col min="8714" max="8714" width="16.7109375" style="19" customWidth="1"/>
    <col min="8715" max="8715" width="9.85546875" style="19" bestFit="1" customWidth="1"/>
    <col min="8716" max="8960" width="9.140625" style="19"/>
    <col min="8961" max="8961" width="0" style="19" hidden="1" customWidth="1"/>
    <col min="8962" max="8962" width="70.42578125" style="19" customWidth="1"/>
    <col min="8963" max="8963" width="18" style="19" bestFit="1" customWidth="1"/>
    <col min="8964" max="8964" width="14.5703125" style="19" bestFit="1" customWidth="1"/>
    <col min="8965" max="8967" width="15.42578125" style="19" customWidth="1"/>
    <col min="8968" max="8968" width="17.42578125" style="19" customWidth="1"/>
    <col min="8969" max="8969" width="14.85546875" style="19" bestFit="1" customWidth="1"/>
    <col min="8970" max="8970" width="16.7109375" style="19" customWidth="1"/>
    <col min="8971" max="8971" width="9.85546875" style="19" bestFit="1" customWidth="1"/>
    <col min="8972" max="9216" width="9.140625" style="19"/>
    <col min="9217" max="9217" width="0" style="19" hidden="1" customWidth="1"/>
    <col min="9218" max="9218" width="70.42578125" style="19" customWidth="1"/>
    <col min="9219" max="9219" width="18" style="19" bestFit="1" customWidth="1"/>
    <col min="9220" max="9220" width="14.5703125" style="19" bestFit="1" customWidth="1"/>
    <col min="9221" max="9223" width="15.42578125" style="19" customWidth="1"/>
    <col min="9224" max="9224" width="17.42578125" style="19" customWidth="1"/>
    <col min="9225" max="9225" width="14.85546875" style="19" bestFit="1" customWidth="1"/>
    <col min="9226" max="9226" width="16.7109375" style="19" customWidth="1"/>
    <col min="9227" max="9227" width="9.85546875" style="19" bestFit="1" customWidth="1"/>
    <col min="9228" max="9472" width="9.140625" style="19"/>
    <col min="9473" max="9473" width="0" style="19" hidden="1" customWidth="1"/>
    <col min="9474" max="9474" width="70.42578125" style="19" customWidth="1"/>
    <col min="9475" max="9475" width="18" style="19" bestFit="1" customWidth="1"/>
    <col min="9476" max="9476" width="14.5703125" style="19" bestFit="1" customWidth="1"/>
    <col min="9477" max="9479" width="15.42578125" style="19" customWidth="1"/>
    <col min="9480" max="9480" width="17.42578125" style="19" customWidth="1"/>
    <col min="9481" max="9481" width="14.85546875" style="19" bestFit="1" customWidth="1"/>
    <col min="9482" max="9482" width="16.7109375" style="19" customWidth="1"/>
    <col min="9483" max="9483" width="9.85546875" style="19" bestFit="1" customWidth="1"/>
    <col min="9484" max="9728" width="9.140625" style="19"/>
    <col min="9729" max="9729" width="0" style="19" hidden="1" customWidth="1"/>
    <col min="9730" max="9730" width="70.42578125" style="19" customWidth="1"/>
    <col min="9731" max="9731" width="18" style="19" bestFit="1" customWidth="1"/>
    <col min="9732" max="9732" width="14.5703125" style="19" bestFit="1" customWidth="1"/>
    <col min="9733" max="9735" width="15.42578125" style="19" customWidth="1"/>
    <col min="9736" max="9736" width="17.42578125" style="19" customWidth="1"/>
    <col min="9737" max="9737" width="14.85546875" style="19" bestFit="1" customWidth="1"/>
    <col min="9738" max="9738" width="16.7109375" style="19" customWidth="1"/>
    <col min="9739" max="9739" width="9.85546875" style="19" bestFit="1" customWidth="1"/>
    <col min="9740" max="9984" width="9.140625" style="19"/>
    <col min="9985" max="9985" width="0" style="19" hidden="1" customWidth="1"/>
    <col min="9986" max="9986" width="70.42578125" style="19" customWidth="1"/>
    <col min="9987" max="9987" width="18" style="19" bestFit="1" customWidth="1"/>
    <col min="9988" max="9988" width="14.5703125" style="19" bestFit="1" customWidth="1"/>
    <col min="9989" max="9991" width="15.42578125" style="19" customWidth="1"/>
    <col min="9992" max="9992" width="17.42578125" style="19" customWidth="1"/>
    <col min="9993" max="9993" width="14.85546875" style="19" bestFit="1" customWidth="1"/>
    <col min="9994" max="9994" width="16.7109375" style="19" customWidth="1"/>
    <col min="9995" max="9995" width="9.85546875" style="19" bestFit="1" customWidth="1"/>
    <col min="9996" max="10240" width="9.140625" style="19"/>
    <col min="10241" max="10241" width="0" style="19" hidden="1" customWidth="1"/>
    <col min="10242" max="10242" width="70.42578125" style="19" customWidth="1"/>
    <col min="10243" max="10243" width="18" style="19" bestFit="1" customWidth="1"/>
    <col min="10244" max="10244" width="14.5703125" style="19" bestFit="1" customWidth="1"/>
    <col min="10245" max="10247" width="15.42578125" style="19" customWidth="1"/>
    <col min="10248" max="10248" width="17.42578125" style="19" customWidth="1"/>
    <col min="10249" max="10249" width="14.85546875" style="19" bestFit="1" customWidth="1"/>
    <col min="10250" max="10250" width="16.7109375" style="19" customWidth="1"/>
    <col min="10251" max="10251" width="9.85546875" style="19" bestFit="1" customWidth="1"/>
    <col min="10252" max="10496" width="9.140625" style="19"/>
    <col min="10497" max="10497" width="0" style="19" hidden="1" customWidth="1"/>
    <col min="10498" max="10498" width="70.42578125" style="19" customWidth="1"/>
    <col min="10499" max="10499" width="18" style="19" bestFit="1" customWidth="1"/>
    <col min="10500" max="10500" width="14.5703125" style="19" bestFit="1" customWidth="1"/>
    <col min="10501" max="10503" width="15.42578125" style="19" customWidth="1"/>
    <col min="10504" max="10504" width="17.42578125" style="19" customWidth="1"/>
    <col min="10505" max="10505" width="14.85546875" style="19" bestFit="1" customWidth="1"/>
    <col min="10506" max="10506" width="16.7109375" style="19" customWidth="1"/>
    <col min="10507" max="10507" width="9.85546875" style="19" bestFit="1" customWidth="1"/>
    <col min="10508" max="10752" width="9.140625" style="19"/>
    <col min="10753" max="10753" width="0" style="19" hidden="1" customWidth="1"/>
    <col min="10754" max="10754" width="70.42578125" style="19" customWidth="1"/>
    <col min="10755" max="10755" width="18" style="19" bestFit="1" customWidth="1"/>
    <col min="10756" max="10756" width="14.5703125" style="19" bestFit="1" customWidth="1"/>
    <col min="10757" max="10759" width="15.42578125" style="19" customWidth="1"/>
    <col min="10760" max="10760" width="17.42578125" style="19" customWidth="1"/>
    <col min="10761" max="10761" width="14.85546875" style="19" bestFit="1" customWidth="1"/>
    <col min="10762" max="10762" width="16.7109375" style="19" customWidth="1"/>
    <col min="10763" max="10763" width="9.85546875" style="19" bestFit="1" customWidth="1"/>
    <col min="10764" max="11008" width="9.140625" style="19"/>
    <col min="11009" max="11009" width="0" style="19" hidden="1" customWidth="1"/>
    <col min="11010" max="11010" width="70.42578125" style="19" customWidth="1"/>
    <col min="11011" max="11011" width="18" style="19" bestFit="1" customWidth="1"/>
    <col min="11012" max="11012" width="14.5703125" style="19" bestFit="1" customWidth="1"/>
    <col min="11013" max="11015" width="15.42578125" style="19" customWidth="1"/>
    <col min="11016" max="11016" width="17.42578125" style="19" customWidth="1"/>
    <col min="11017" max="11017" width="14.85546875" style="19" bestFit="1" customWidth="1"/>
    <col min="11018" max="11018" width="16.7109375" style="19" customWidth="1"/>
    <col min="11019" max="11019" width="9.85546875" style="19" bestFit="1" customWidth="1"/>
    <col min="11020" max="11264" width="9.140625" style="19"/>
    <col min="11265" max="11265" width="0" style="19" hidden="1" customWidth="1"/>
    <col min="11266" max="11266" width="70.42578125" style="19" customWidth="1"/>
    <col min="11267" max="11267" width="18" style="19" bestFit="1" customWidth="1"/>
    <col min="11268" max="11268" width="14.5703125" style="19" bestFit="1" customWidth="1"/>
    <col min="11269" max="11271" width="15.42578125" style="19" customWidth="1"/>
    <col min="11272" max="11272" width="17.42578125" style="19" customWidth="1"/>
    <col min="11273" max="11273" width="14.85546875" style="19" bestFit="1" customWidth="1"/>
    <col min="11274" max="11274" width="16.7109375" style="19" customWidth="1"/>
    <col min="11275" max="11275" width="9.85546875" style="19" bestFit="1" customWidth="1"/>
    <col min="11276" max="11520" width="9.140625" style="19"/>
    <col min="11521" max="11521" width="0" style="19" hidden="1" customWidth="1"/>
    <col min="11522" max="11522" width="70.42578125" style="19" customWidth="1"/>
    <col min="11523" max="11523" width="18" style="19" bestFit="1" customWidth="1"/>
    <col min="11524" max="11524" width="14.5703125" style="19" bestFit="1" customWidth="1"/>
    <col min="11525" max="11527" width="15.42578125" style="19" customWidth="1"/>
    <col min="11528" max="11528" width="17.42578125" style="19" customWidth="1"/>
    <col min="11529" max="11529" width="14.85546875" style="19" bestFit="1" customWidth="1"/>
    <col min="11530" max="11530" width="16.7109375" style="19" customWidth="1"/>
    <col min="11531" max="11531" width="9.85546875" style="19" bestFit="1" customWidth="1"/>
    <col min="11532" max="11776" width="9.140625" style="19"/>
    <col min="11777" max="11777" width="0" style="19" hidden="1" customWidth="1"/>
    <col min="11778" max="11778" width="70.42578125" style="19" customWidth="1"/>
    <col min="11779" max="11779" width="18" style="19" bestFit="1" customWidth="1"/>
    <col min="11780" max="11780" width="14.5703125" style="19" bestFit="1" customWidth="1"/>
    <col min="11781" max="11783" width="15.42578125" style="19" customWidth="1"/>
    <col min="11784" max="11784" width="17.42578125" style="19" customWidth="1"/>
    <col min="11785" max="11785" width="14.85546875" style="19" bestFit="1" customWidth="1"/>
    <col min="11786" max="11786" width="16.7109375" style="19" customWidth="1"/>
    <col min="11787" max="11787" width="9.85546875" style="19" bestFit="1" customWidth="1"/>
    <col min="11788" max="12032" width="9.140625" style="19"/>
    <col min="12033" max="12033" width="0" style="19" hidden="1" customWidth="1"/>
    <col min="12034" max="12034" width="70.42578125" style="19" customWidth="1"/>
    <col min="12035" max="12035" width="18" style="19" bestFit="1" customWidth="1"/>
    <col min="12036" max="12036" width="14.5703125" style="19" bestFit="1" customWidth="1"/>
    <col min="12037" max="12039" width="15.42578125" style="19" customWidth="1"/>
    <col min="12040" max="12040" width="17.42578125" style="19" customWidth="1"/>
    <col min="12041" max="12041" width="14.85546875" style="19" bestFit="1" customWidth="1"/>
    <col min="12042" max="12042" width="16.7109375" style="19" customWidth="1"/>
    <col min="12043" max="12043" width="9.85546875" style="19" bestFit="1" customWidth="1"/>
    <col min="12044" max="12288" width="9.140625" style="19"/>
    <col min="12289" max="12289" width="0" style="19" hidden="1" customWidth="1"/>
    <col min="12290" max="12290" width="70.42578125" style="19" customWidth="1"/>
    <col min="12291" max="12291" width="18" style="19" bestFit="1" customWidth="1"/>
    <col min="12292" max="12292" width="14.5703125" style="19" bestFit="1" customWidth="1"/>
    <col min="12293" max="12295" width="15.42578125" style="19" customWidth="1"/>
    <col min="12296" max="12296" width="17.42578125" style="19" customWidth="1"/>
    <col min="12297" max="12297" width="14.85546875" style="19" bestFit="1" customWidth="1"/>
    <col min="12298" max="12298" width="16.7109375" style="19" customWidth="1"/>
    <col min="12299" max="12299" width="9.85546875" style="19" bestFit="1" customWidth="1"/>
    <col min="12300" max="12544" width="9.140625" style="19"/>
    <col min="12545" max="12545" width="0" style="19" hidden="1" customWidth="1"/>
    <col min="12546" max="12546" width="70.42578125" style="19" customWidth="1"/>
    <col min="12547" max="12547" width="18" style="19" bestFit="1" customWidth="1"/>
    <col min="12548" max="12548" width="14.5703125" style="19" bestFit="1" customWidth="1"/>
    <col min="12549" max="12551" width="15.42578125" style="19" customWidth="1"/>
    <col min="12552" max="12552" width="17.42578125" style="19" customWidth="1"/>
    <col min="12553" max="12553" width="14.85546875" style="19" bestFit="1" customWidth="1"/>
    <col min="12554" max="12554" width="16.7109375" style="19" customWidth="1"/>
    <col min="12555" max="12555" width="9.85546875" style="19" bestFit="1" customWidth="1"/>
    <col min="12556" max="12800" width="9.140625" style="19"/>
    <col min="12801" max="12801" width="0" style="19" hidden="1" customWidth="1"/>
    <col min="12802" max="12802" width="70.42578125" style="19" customWidth="1"/>
    <col min="12803" max="12803" width="18" style="19" bestFit="1" customWidth="1"/>
    <col min="12804" max="12804" width="14.5703125" style="19" bestFit="1" customWidth="1"/>
    <col min="12805" max="12807" width="15.42578125" style="19" customWidth="1"/>
    <col min="12808" max="12808" width="17.42578125" style="19" customWidth="1"/>
    <col min="12809" max="12809" width="14.85546875" style="19" bestFit="1" customWidth="1"/>
    <col min="12810" max="12810" width="16.7109375" style="19" customWidth="1"/>
    <col min="12811" max="12811" width="9.85546875" style="19" bestFit="1" customWidth="1"/>
    <col min="12812" max="13056" width="9.140625" style="19"/>
    <col min="13057" max="13057" width="0" style="19" hidden="1" customWidth="1"/>
    <col min="13058" max="13058" width="70.42578125" style="19" customWidth="1"/>
    <col min="13059" max="13059" width="18" style="19" bestFit="1" customWidth="1"/>
    <col min="13060" max="13060" width="14.5703125" style="19" bestFit="1" customWidth="1"/>
    <col min="13061" max="13063" width="15.42578125" style="19" customWidth="1"/>
    <col min="13064" max="13064" width="17.42578125" style="19" customWidth="1"/>
    <col min="13065" max="13065" width="14.85546875" style="19" bestFit="1" customWidth="1"/>
    <col min="13066" max="13066" width="16.7109375" style="19" customWidth="1"/>
    <col min="13067" max="13067" width="9.85546875" style="19" bestFit="1" customWidth="1"/>
    <col min="13068" max="13312" width="9.140625" style="19"/>
    <col min="13313" max="13313" width="0" style="19" hidden="1" customWidth="1"/>
    <col min="13314" max="13314" width="70.42578125" style="19" customWidth="1"/>
    <col min="13315" max="13315" width="18" style="19" bestFit="1" customWidth="1"/>
    <col min="13316" max="13316" width="14.5703125" style="19" bestFit="1" customWidth="1"/>
    <col min="13317" max="13319" width="15.42578125" style="19" customWidth="1"/>
    <col min="13320" max="13320" width="17.42578125" style="19" customWidth="1"/>
    <col min="13321" max="13321" width="14.85546875" style="19" bestFit="1" customWidth="1"/>
    <col min="13322" max="13322" width="16.7109375" style="19" customWidth="1"/>
    <col min="13323" max="13323" width="9.85546875" style="19" bestFit="1" customWidth="1"/>
    <col min="13324" max="13568" width="9.140625" style="19"/>
    <col min="13569" max="13569" width="0" style="19" hidden="1" customWidth="1"/>
    <col min="13570" max="13570" width="70.42578125" style="19" customWidth="1"/>
    <col min="13571" max="13571" width="18" style="19" bestFit="1" customWidth="1"/>
    <col min="13572" max="13572" width="14.5703125" style="19" bestFit="1" customWidth="1"/>
    <col min="13573" max="13575" width="15.42578125" style="19" customWidth="1"/>
    <col min="13576" max="13576" width="17.42578125" style="19" customWidth="1"/>
    <col min="13577" max="13577" width="14.85546875" style="19" bestFit="1" customWidth="1"/>
    <col min="13578" max="13578" width="16.7109375" style="19" customWidth="1"/>
    <col min="13579" max="13579" width="9.85546875" style="19" bestFit="1" customWidth="1"/>
    <col min="13580" max="13824" width="9.140625" style="19"/>
    <col min="13825" max="13825" width="0" style="19" hidden="1" customWidth="1"/>
    <col min="13826" max="13826" width="70.42578125" style="19" customWidth="1"/>
    <col min="13827" max="13827" width="18" style="19" bestFit="1" customWidth="1"/>
    <col min="13828" max="13828" width="14.5703125" style="19" bestFit="1" customWidth="1"/>
    <col min="13829" max="13831" width="15.42578125" style="19" customWidth="1"/>
    <col min="13832" max="13832" width="17.42578125" style="19" customWidth="1"/>
    <col min="13833" max="13833" width="14.85546875" style="19" bestFit="1" customWidth="1"/>
    <col min="13834" max="13834" width="16.7109375" style="19" customWidth="1"/>
    <col min="13835" max="13835" width="9.85546875" style="19" bestFit="1" customWidth="1"/>
    <col min="13836" max="14080" width="9.140625" style="19"/>
    <col min="14081" max="14081" width="0" style="19" hidden="1" customWidth="1"/>
    <col min="14082" max="14082" width="70.42578125" style="19" customWidth="1"/>
    <col min="14083" max="14083" width="18" style="19" bestFit="1" customWidth="1"/>
    <col min="14084" max="14084" width="14.5703125" style="19" bestFit="1" customWidth="1"/>
    <col min="14085" max="14087" width="15.42578125" style="19" customWidth="1"/>
    <col min="14088" max="14088" width="17.42578125" style="19" customWidth="1"/>
    <col min="14089" max="14089" width="14.85546875" style="19" bestFit="1" customWidth="1"/>
    <col min="14090" max="14090" width="16.7109375" style="19" customWidth="1"/>
    <col min="14091" max="14091" width="9.85546875" style="19" bestFit="1" customWidth="1"/>
    <col min="14092" max="14336" width="9.140625" style="19"/>
    <col min="14337" max="14337" width="0" style="19" hidden="1" customWidth="1"/>
    <col min="14338" max="14338" width="70.42578125" style="19" customWidth="1"/>
    <col min="14339" max="14339" width="18" style="19" bestFit="1" customWidth="1"/>
    <col min="14340" max="14340" width="14.5703125" style="19" bestFit="1" customWidth="1"/>
    <col min="14341" max="14343" width="15.42578125" style="19" customWidth="1"/>
    <col min="14344" max="14344" width="17.42578125" style="19" customWidth="1"/>
    <col min="14345" max="14345" width="14.85546875" style="19" bestFit="1" customWidth="1"/>
    <col min="14346" max="14346" width="16.7109375" style="19" customWidth="1"/>
    <col min="14347" max="14347" width="9.85546875" style="19" bestFit="1" customWidth="1"/>
    <col min="14348" max="14592" width="9.140625" style="19"/>
    <col min="14593" max="14593" width="0" style="19" hidden="1" customWidth="1"/>
    <col min="14594" max="14594" width="70.42578125" style="19" customWidth="1"/>
    <col min="14595" max="14595" width="18" style="19" bestFit="1" customWidth="1"/>
    <col min="14596" max="14596" width="14.5703125" style="19" bestFit="1" customWidth="1"/>
    <col min="14597" max="14599" width="15.42578125" style="19" customWidth="1"/>
    <col min="14600" max="14600" width="17.42578125" style="19" customWidth="1"/>
    <col min="14601" max="14601" width="14.85546875" style="19" bestFit="1" customWidth="1"/>
    <col min="14602" max="14602" width="16.7109375" style="19" customWidth="1"/>
    <col min="14603" max="14603" width="9.85546875" style="19" bestFit="1" customWidth="1"/>
    <col min="14604" max="14848" width="9.140625" style="19"/>
    <col min="14849" max="14849" width="0" style="19" hidden="1" customWidth="1"/>
    <col min="14850" max="14850" width="70.42578125" style="19" customWidth="1"/>
    <col min="14851" max="14851" width="18" style="19" bestFit="1" customWidth="1"/>
    <col min="14852" max="14852" width="14.5703125" style="19" bestFit="1" customWidth="1"/>
    <col min="14853" max="14855" width="15.42578125" style="19" customWidth="1"/>
    <col min="14856" max="14856" width="17.42578125" style="19" customWidth="1"/>
    <col min="14857" max="14857" width="14.85546875" style="19" bestFit="1" customWidth="1"/>
    <col min="14858" max="14858" width="16.7109375" style="19" customWidth="1"/>
    <col min="14859" max="14859" width="9.85546875" style="19" bestFit="1" customWidth="1"/>
    <col min="14860" max="15104" width="9.140625" style="19"/>
    <col min="15105" max="15105" width="0" style="19" hidden="1" customWidth="1"/>
    <col min="15106" max="15106" width="70.42578125" style="19" customWidth="1"/>
    <col min="15107" max="15107" width="18" style="19" bestFit="1" customWidth="1"/>
    <col min="15108" max="15108" width="14.5703125" style="19" bestFit="1" customWidth="1"/>
    <col min="15109" max="15111" width="15.42578125" style="19" customWidth="1"/>
    <col min="15112" max="15112" width="17.42578125" style="19" customWidth="1"/>
    <col min="15113" max="15113" width="14.85546875" style="19" bestFit="1" customWidth="1"/>
    <col min="15114" max="15114" width="16.7109375" style="19" customWidth="1"/>
    <col min="15115" max="15115" width="9.85546875" style="19" bestFit="1" customWidth="1"/>
    <col min="15116" max="15360" width="9.140625" style="19"/>
    <col min="15361" max="15361" width="0" style="19" hidden="1" customWidth="1"/>
    <col min="15362" max="15362" width="70.42578125" style="19" customWidth="1"/>
    <col min="15363" max="15363" width="18" style="19" bestFit="1" customWidth="1"/>
    <col min="15364" max="15364" width="14.5703125" style="19" bestFit="1" customWidth="1"/>
    <col min="15365" max="15367" width="15.42578125" style="19" customWidth="1"/>
    <col min="15368" max="15368" width="17.42578125" style="19" customWidth="1"/>
    <col min="15369" max="15369" width="14.85546875" style="19" bestFit="1" customWidth="1"/>
    <col min="15370" max="15370" width="16.7109375" style="19" customWidth="1"/>
    <col min="15371" max="15371" width="9.85546875" style="19" bestFit="1" customWidth="1"/>
    <col min="15372" max="15616" width="9.140625" style="19"/>
    <col min="15617" max="15617" width="0" style="19" hidden="1" customWidth="1"/>
    <col min="15618" max="15618" width="70.42578125" style="19" customWidth="1"/>
    <col min="15619" max="15619" width="18" style="19" bestFit="1" customWidth="1"/>
    <col min="15620" max="15620" width="14.5703125" style="19" bestFit="1" customWidth="1"/>
    <col min="15621" max="15623" width="15.42578125" style="19" customWidth="1"/>
    <col min="15624" max="15624" width="17.42578125" style="19" customWidth="1"/>
    <col min="15625" max="15625" width="14.85546875" style="19" bestFit="1" customWidth="1"/>
    <col min="15626" max="15626" width="16.7109375" style="19" customWidth="1"/>
    <col min="15627" max="15627" width="9.85546875" style="19" bestFit="1" customWidth="1"/>
    <col min="15628" max="15872" width="9.140625" style="19"/>
    <col min="15873" max="15873" width="0" style="19" hidden="1" customWidth="1"/>
    <col min="15874" max="15874" width="70.42578125" style="19" customWidth="1"/>
    <col min="15875" max="15875" width="18" style="19" bestFit="1" customWidth="1"/>
    <col min="15876" max="15876" width="14.5703125" style="19" bestFit="1" customWidth="1"/>
    <col min="15877" max="15879" width="15.42578125" style="19" customWidth="1"/>
    <col min="15880" max="15880" width="17.42578125" style="19" customWidth="1"/>
    <col min="15881" max="15881" width="14.85546875" style="19" bestFit="1" customWidth="1"/>
    <col min="15882" max="15882" width="16.7109375" style="19" customWidth="1"/>
    <col min="15883" max="15883" width="9.85546875" style="19" bestFit="1" customWidth="1"/>
    <col min="15884" max="16128" width="9.140625" style="19"/>
    <col min="16129" max="16129" width="0" style="19" hidden="1" customWidth="1"/>
    <col min="16130" max="16130" width="70.42578125" style="19" customWidth="1"/>
    <col min="16131" max="16131" width="18" style="19" bestFit="1" customWidth="1"/>
    <col min="16132" max="16132" width="14.5703125" style="19" bestFit="1" customWidth="1"/>
    <col min="16133" max="16135" width="15.42578125" style="19" customWidth="1"/>
    <col min="16136" max="16136" width="17.42578125" style="19" customWidth="1"/>
    <col min="16137" max="16137" width="14.85546875" style="19" bestFit="1" customWidth="1"/>
    <col min="16138" max="16138" width="16.7109375" style="19" customWidth="1"/>
    <col min="16139" max="16139" width="9.85546875" style="19" bestFit="1" customWidth="1"/>
    <col min="16140" max="16384" width="9.140625" style="19"/>
  </cols>
  <sheetData>
    <row r="1" spans="1:256" hidden="1" x14ac:dyDescent="0.25">
      <c r="B1" s="495" t="s">
        <v>0</v>
      </c>
      <c r="C1" s="496"/>
      <c r="D1" s="496"/>
      <c r="E1" s="496"/>
      <c r="F1" s="496"/>
      <c r="G1" s="496"/>
      <c r="H1" s="497"/>
    </row>
    <row r="2" spans="1:256" hidden="1" x14ac:dyDescent="0.25">
      <c r="B2" s="498" t="s">
        <v>1</v>
      </c>
      <c r="C2" s="499"/>
      <c r="D2" s="499"/>
      <c r="E2" s="499"/>
      <c r="F2" s="499"/>
      <c r="G2" s="499"/>
      <c r="H2" s="500"/>
    </row>
    <row r="3" spans="1:256" x14ac:dyDescent="0.25">
      <c r="B3" s="25" t="s">
        <v>2</v>
      </c>
      <c r="C3" s="285"/>
      <c r="D3" s="286"/>
      <c r="E3" s="287"/>
      <c r="F3" s="287"/>
      <c r="G3" s="287"/>
      <c r="H3" s="27"/>
    </row>
    <row r="4" spans="1:256" x14ac:dyDescent="0.25">
      <c r="B4" s="206" t="s">
        <v>275</v>
      </c>
      <c r="C4" s="285"/>
      <c r="D4" s="316"/>
      <c r="E4" s="285"/>
      <c r="F4" s="285"/>
      <c r="G4" s="285"/>
      <c r="H4" s="44"/>
    </row>
    <row r="5" spans="1:256" x14ac:dyDescent="0.25">
      <c r="B5" s="206" t="s">
        <v>746</v>
      </c>
      <c r="C5" s="288"/>
      <c r="D5" s="289"/>
      <c r="E5" s="288"/>
      <c r="F5" s="288"/>
      <c r="G5" s="288"/>
      <c r="H5" s="30"/>
    </row>
    <row r="6" spans="1:256" s="203" customFormat="1" x14ac:dyDescent="0.25">
      <c r="B6" s="206"/>
      <c r="C6" s="213"/>
      <c r="D6" s="214"/>
      <c r="E6" s="213"/>
      <c r="F6" s="213"/>
      <c r="G6" s="213"/>
      <c r="H6" s="215"/>
      <c r="I6" s="204"/>
      <c r="J6" s="205"/>
    </row>
    <row r="7" spans="1:256" s="203" customFormat="1" ht="35.1" customHeight="1" x14ac:dyDescent="0.25">
      <c r="B7" s="216" t="s">
        <v>4</v>
      </c>
      <c r="C7" s="216" t="s">
        <v>5</v>
      </c>
      <c r="D7" s="217" t="s">
        <v>6</v>
      </c>
      <c r="E7" s="218" t="s">
        <v>7</v>
      </c>
      <c r="F7" s="219" t="s">
        <v>8</v>
      </c>
      <c r="G7" s="219" t="s">
        <v>9</v>
      </c>
      <c r="H7" s="219" t="s">
        <v>10</v>
      </c>
      <c r="I7" s="204"/>
      <c r="J7" s="264"/>
    </row>
    <row r="8" spans="1:256" s="318" customFormat="1" x14ac:dyDescent="0.25">
      <c r="A8" s="1"/>
      <c r="B8" s="1" t="s">
        <v>11</v>
      </c>
      <c r="C8" s="1"/>
      <c r="D8" s="1"/>
      <c r="E8" s="1"/>
      <c r="F8" s="1"/>
      <c r="G8" s="1"/>
      <c r="H8" s="1"/>
      <c r="I8" s="204"/>
      <c r="J8" s="317"/>
      <c r="K8" s="317"/>
      <c r="L8" s="317"/>
      <c r="M8" s="317"/>
      <c r="N8" s="317"/>
      <c r="O8" s="317"/>
      <c r="P8" s="317"/>
      <c r="Q8" s="317"/>
      <c r="R8" s="317"/>
      <c r="S8" s="317"/>
      <c r="T8" s="317"/>
      <c r="U8" s="317"/>
      <c r="V8" s="317"/>
      <c r="W8" s="317"/>
      <c r="X8" s="317"/>
      <c r="Y8" s="317"/>
      <c r="Z8" s="317"/>
      <c r="AA8" s="317"/>
      <c r="AB8" s="317"/>
      <c r="AC8" s="317"/>
      <c r="AD8" s="317"/>
      <c r="AE8" s="317"/>
      <c r="AF8" s="317"/>
      <c r="AG8" s="317"/>
      <c r="AH8" s="317"/>
      <c r="AI8" s="317"/>
      <c r="AJ8" s="317"/>
      <c r="AK8" s="317"/>
      <c r="AL8" s="317"/>
      <c r="AM8" s="317"/>
      <c r="AN8" s="317"/>
      <c r="AO8" s="317"/>
      <c r="AP8" s="317"/>
      <c r="AQ8" s="317"/>
      <c r="AR8" s="317"/>
      <c r="AS8" s="317"/>
      <c r="AT8" s="317"/>
      <c r="AU8" s="317"/>
      <c r="AV8" s="317"/>
      <c r="AW8" s="317"/>
      <c r="AX8" s="317"/>
      <c r="AY8" s="317"/>
      <c r="AZ8" s="317"/>
      <c r="BA8" s="317"/>
      <c r="BB8" s="317"/>
      <c r="BC8" s="317"/>
      <c r="BD8" s="317"/>
      <c r="BE8" s="317"/>
      <c r="BF8" s="317"/>
      <c r="BG8" s="317"/>
      <c r="BH8" s="317"/>
      <c r="BI8" s="317"/>
      <c r="BJ8" s="317"/>
      <c r="BK8" s="317"/>
      <c r="BL8" s="317"/>
      <c r="BM8" s="317"/>
      <c r="BN8" s="317"/>
      <c r="BO8" s="317"/>
      <c r="BP8" s="317"/>
      <c r="BQ8" s="317"/>
      <c r="BR8" s="317"/>
      <c r="BS8" s="317"/>
      <c r="BT8" s="317"/>
      <c r="BU8" s="317"/>
      <c r="BV8" s="317"/>
      <c r="BW8" s="317"/>
      <c r="BX8" s="317"/>
      <c r="BY8" s="317"/>
      <c r="BZ8" s="317"/>
      <c r="CA8" s="317"/>
      <c r="CB8" s="317"/>
      <c r="CC8" s="317"/>
      <c r="CD8" s="317"/>
      <c r="CE8" s="317"/>
      <c r="CF8" s="317"/>
      <c r="CG8" s="317"/>
      <c r="CH8" s="317"/>
      <c r="CI8" s="317"/>
      <c r="CJ8" s="317"/>
      <c r="CK8" s="317"/>
      <c r="CL8" s="317"/>
      <c r="CM8" s="317"/>
      <c r="CN8" s="317"/>
      <c r="CO8" s="317"/>
      <c r="CP8" s="317"/>
      <c r="CQ8" s="317"/>
      <c r="CR8" s="317"/>
      <c r="CS8" s="317"/>
      <c r="CT8" s="317"/>
      <c r="CU8" s="317"/>
      <c r="CV8" s="317"/>
      <c r="CW8" s="317"/>
      <c r="CX8" s="317"/>
      <c r="CY8" s="317"/>
      <c r="CZ8" s="317"/>
      <c r="DA8" s="317"/>
      <c r="DB8" s="317"/>
      <c r="DC8" s="317"/>
      <c r="DD8" s="317"/>
      <c r="DE8" s="317"/>
      <c r="DF8" s="317"/>
      <c r="DG8" s="317"/>
      <c r="DH8" s="317"/>
      <c r="DI8" s="317"/>
      <c r="DJ8" s="317"/>
      <c r="DK8" s="317"/>
      <c r="DL8" s="317"/>
      <c r="DM8" s="317"/>
      <c r="DN8" s="317"/>
      <c r="DO8" s="317"/>
      <c r="DP8" s="317"/>
      <c r="DQ8" s="317"/>
      <c r="DR8" s="317"/>
      <c r="DS8" s="317"/>
      <c r="DT8" s="317"/>
      <c r="DU8" s="317"/>
      <c r="DV8" s="317"/>
      <c r="DW8" s="317"/>
      <c r="DX8" s="317"/>
      <c r="DY8" s="317"/>
      <c r="DZ8" s="317"/>
      <c r="EA8" s="317"/>
      <c r="EB8" s="317"/>
      <c r="EC8" s="317"/>
      <c r="ED8" s="317"/>
      <c r="EE8" s="317"/>
      <c r="EF8" s="317"/>
      <c r="EG8" s="317"/>
      <c r="EH8" s="317"/>
      <c r="EI8" s="317"/>
      <c r="EJ8" s="317"/>
      <c r="EK8" s="317"/>
      <c r="EL8" s="317"/>
      <c r="EM8" s="317"/>
      <c r="EN8" s="317"/>
      <c r="EO8" s="317"/>
      <c r="EP8" s="317"/>
      <c r="EQ8" s="317"/>
      <c r="ER8" s="317"/>
      <c r="ES8" s="317"/>
      <c r="ET8" s="317"/>
      <c r="EU8" s="317"/>
      <c r="EV8" s="317"/>
      <c r="EW8" s="317"/>
      <c r="EX8" s="317"/>
      <c r="EY8" s="317"/>
      <c r="EZ8" s="317"/>
      <c r="FA8" s="317"/>
      <c r="FB8" s="317"/>
      <c r="FC8" s="317"/>
      <c r="FD8" s="317"/>
      <c r="FE8" s="317"/>
      <c r="FF8" s="317"/>
      <c r="FG8" s="317"/>
      <c r="FH8" s="317"/>
      <c r="FI8" s="317"/>
      <c r="FJ8" s="317"/>
      <c r="FK8" s="317"/>
      <c r="FL8" s="317"/>
      <c r="FM8" s="317"/>
      <c r="FN8" s="317"/>
      <c r="FO8" s="317"/>
      <c r="FP8" s="317"/>
      <c r="FQ8" s="317"/>
      <c r="FR8" s="317"/>
      <c r="FS8" s="317"/>
      <c r="FT8" s="317"/>
      <c r="FU8" s="317"/>
      <c r="FV8" s="317"/>
      <c r="FW8" s="317"/>
      <c r="FX8" s="317"/>
      <c r="FY8" s="317"/>
      <c r="FZ8" s="317"/>
      <c r="GA8" s="317"/>
      <c r="GB8" s="317"/>
      <c r="GC8" s="317"/>
      <c r="GD8" s="317"/>
      <c r="GE8" s="317"/>
      <c r="GF8" s="317"/>
      <c r="GG8" s="317"/>
      <c r="GH8" s="317"/>
      <c r="GI8" s="317"/>
      <c r="GJ8" s="317"/>
      <c r="GK8" s="317"/>
      <c r="GL8" s="317"/>
      <c r="GM8" s="317"/>
      <c r="GN8" s="317"/>
      <c r="GO8" s="317"/>
      <c r="GP8" s="317"/>
      <c r="GQ8" s="317"/>
      <c r="GR8" s="317"/>
      <c r="GS8" s="317"/>
      <c r="GT8" s="317"/>
      <c r="GU8" s="317"/>
      <c r="GV8" s="317"/>
      <c r="GW8" s="317"/>
      <c r="GX8" s="317"/>
      <c r="GY8" s="317"/>
      <c r="GZ8" s="317"/>
      <c r="HA8" s="317"/>
      <c r="HB8" s="317"/>
      <c r="HC8" s="317"/>
      <c r="HD8" s="317"/>
      <c r="HE8" s="317"/>
      <c r="HF8" s="317"/>
      <c r="HG8" s="317"/>
      <c r="HH8" s="317"/>
      <c r="HI8" s="317"/>
      <c r="HJ8" s="317"/>
      <c r="HK8" s="317"/>
      <c r="HL8" s="317"/>
      <c r="HM8" s="317"/>
      <c r="HN8" s="317"/>
      <c r="HO8" s="317"/>
      <c r="HP8" s="317"/>
      <c r="HQ8" s="317"/>
      <c r="HR8" s="317"/>
      <c r="HS8" s="317"/>
      <c r="HT8" s="317"/>
      <c r="HU8" s="317"/>
      <c r="HV8" s="317"/>
      <c r="HW8" s="317"/>
      <c r="HX8" s="317"/>
      <c r="HY8" s="317"/>
      <c r="HZ8" s="317"/>
      <c r="IA8" s="317"/>
      <c r="IB8" s="317"/>
      <c r="IC8" s="317"/>
      <c r="ID8" s="317"/>
      <c r="IE8" s="317"/>
      <c r="IF8" s="317"/>
      <c r="IG8" s="317"/>
      <c r="IH8" s="317"/>
      <c r="II8" s="317"/>
      <c r="IJ8" s="317"/>
      <c r="IK8" s="317"/>
      <c r="IL8" s="317"/>
      <c r="IM8" s="317"/>
      <c r="IN8" s="317"/>
      <c r="IO8" s="317"/>
      <c r="IP8" s="317"/>
      <c r="IQ8" s="317"/>
      <c r="IR8" s="317"/>
      <c r="IS8" s="317"/>
      <c r="IT8" s="317"/>
      <c r="IU8" s="317"/>
      <c r="IV8" s="317"/>
    </row>
    <row r="9" spans="1:256" s="318" customFormat="1" x14ac:dyDescent="0.25">
      <c r="A9" s="1"/>
      <c r="B9" s="1" t="s">
        <v>12</v>
      </c>
      <c r="C9" s="1"/>
      <c r="D9" s="1"/>
      <c r="E9" s="1"/>
      <c r="F9" s="1"/>
      <c r="G9" s="1"/>
      <c r="H9" s="1"/>
      <c r="I9" s="204"/>
      <c r="J9" s="317"/>
      <c r="K9" s="317"/>
      <c r="L9" s="317"/>
      <c r="M9" s="317"/>
      <c r="N9" s="317"/>
      <c r="O9" s="317"/>
      <c r="P9" s="317"/>
      <c r="Q9" s="317"/>
      <c r="R9" s="317"/>
      <c r="S9" s="317"/>
      <c r="T9" s="317"/>
      <c r="U9" s="317"/>
      <c r="V9" s="317"/>
      <c r="W9" s="317"/>
      <c r="X9" s="317"/>
      <c r="Y9" s="317"/>
      <c r="Z9" s="317"/>
      <c r="AA9" s="317"/>
      <c r="AB9" s="317"/>
      <c r="AC9" s="317"/>
      <c r="AD9" s="317"/>
      <c r="AE9" s="317"/>
      <c r="AF9" s="317"/>
      <c r="AG9" s="317"/>
      <c r="AH9" s="317"/>
      <c r="AI9" s="317"/>
      <c r="AJ9" s="317"/>
      <c r="AK9" s="317"/>
      <c r="AL9" s="317"/>
      <c r="AM9" s="317"/>
      <c r="AN9" s="317"/>
      <c r="AO9" s="317"/>
      <c r="AP9" s="317"/>
      <c r="AQ9" s="317"/>
      <c r="AR9" s="317"/>
      <c r="AS9" s="317"/>
      <c r="AT9" s="317"/>
      <c r="AU9" s="317"/>
      <c r="AV9" s="317"/>
      <c r="AW9" s="317"/>
      <c r="AX9" s="317"/>
      <c r="AY9" s="317"/>
      <c r="AZ9" s="317"/>
      <c r="BA9" s="317"/>
      <c r="BB9" s="317"/>
      <c r="BC9" s="317"/>
      <c r="BD9" s="317"/>
      <c r="BE9" s="317"/>
      <c r="BF9" s="317"/>
      <c r="BG9" s="317"/>
      <c r="BH9" s="317"/>
      <c r="BI9" s="317"/>
      <c r="BJ9" s="317"/>
      <c r="BK9" s="317"/>
      <c r="BL9" s="317"/>
      <c r="BM9" s="317"/>
      <c r="BN9" s="317"/>
      <c r="BO9" s="317"/>
      <c r="BP9" s="317"/>
      <c r="BQ9" s="317"/>
      <c r="BR9" s="317"/>
      <c r="BS9" s="317"/>
      <c r="BT9" s="317"/>
      <c r="BU9" s="317"/>
      <c r="BV9" s="317"/>
      <c r="BW9" s="317"/>
      <c r="BX9" s="317"/>
      <c r="BY9" s="317"/>
      <c r="BZ9" s="317"/>
      <c r="CA9" s="317"/>
      <c r="CB9" s="317"/>
      <c r="CC9" s="317"/>
      <c r="CD9" s="317"/>
      <c r="CE9" s="317"/>
      <c r="CF9" s="317"/>
      <c r="CG9" s="317"/>
      <c r="CH9" s="317"/>
      <c r="CI9" s="317"/>
      <c r="CJ9" s="317"/>
      <c r="CK9" s="317"/>
      <c r="CL9" s="317"/>
      <c r="CM9" s="317"/>
      <c r="CN9" s="317"/>
      <c r="CO9" s="317"/>
      <c r="CP9" s="317"/>
      <c r="CQ9" s="317"/>
      <c r="CR9" s="317"/>
      <c r="CS9" s="317"/>
      <c r="CT9" s="317"/>
      <c r="CU9" s="317"/>
      <c r="CV9" s="317"/>
      <c r="CW9" s="317"/>
      <c r="CX9" s="317"/>
      <c r="CY9" s="317"/>
      <c r="CZ9" s="317"/>
      <c r="DA9" s="317"/>
      <c r="DB9" s="317"/>
      <c r="DC9" s="317"/>
      <c r="DD9" s="317"/>
      <c r="DE9" s="317"/>
      <c r="DF9" s="317"/>
      <c r="DG9" s="317"/>
      <c r="DH9" s="317"/>
      <c r="DI9" s="317"/>
      <c r="DJ9" s="317"/>
      <c r="DK9" s="317"/>
      <c r="DL9" s="317"/>
      <c r="DM9" s="317"/>
      <c r="DN9" s="317"/>
      <c r="DO9" s="317"/>
      <c r="DP9" s="317"/>
      <c r="DQ9" s="317"/>
      <c r="DR9" s="317"/>
      <c r="DS9" s="317"/>
      <c r="DT9" s="317"/>
      <c r="DU9" s="317"/>
      <c r="DV9" s="317"/>
      <c r="DW9" s="317"/>
      <c r="DX9" s="317"/>
      <c r="DY9" s="317"/>
      <c r="DZ9" s="317"/>
      <c r="EA9" s="317"/>
      <c r="EB9" s="317"/>
      <c r="EC9" s="317"/>
      <c r="ED9" s="317"/>
      <c r="EE9" s="317"/>
      <c r="EF9" s="317"/>
      <c r="EG9" s="317"/>
      <c r="EH9" s="317"/>
      <c r="EI9" s="317"/>
      <c r="EJ9" s="317"/>
      <c r="EK9" s="317"/>
      <c r="EL9" s="317"/>
      <c r="EM9" s="317"/>
      <c r="EN9" s="317"/>
      <c r="EO9" s="317"/>
      <c r="EP9" s="317"/>
      <c r="EQ9" s="317"/>
      <c r="ER9" s="317"/>
      <c r="ES9" s="317"/>
      <c r="ET9" s="317"/>
      <c r="EU9" s="317"/>
      <c r="EV9" s="317"/>
      <c r="EW9" s="317"/>
      <c r="EX9" s="317"/>
      <c r="EY9" s="317"/>
      <c r="EZ9" s="317"/>
      <c r="FA9" s="317"/>
      <c r="FB9" s="317"/>
      <c r="FC9" s="317"/>
      <c r="FD9" s="317"/>
      <c r="FE9" s="317"/>
      <c r="FF9" s="317"/>
      <c r="FG9" s="317"/>
      <c r="FH9" s="317"/>
      <c r="FI9" s="317"/>
      <c r="FJ9" s="317"/>
      <c r="FK9" s="317"/>
      <c r="FL9" s="317"/>
      <c r="FM9" s="317"/>
      <c r="FN9" s="317"/>
      <c r="FO9" s="317"/>
      <c r="FP9" s="317"/>
      <c r="FQ9" s="317"/>
      <c r="FR9" s="317"/>
      <c r="FS9" s="317"/>
      <c r="FT9" s="317"/>
      <c r="FU9" s="317"/>
      <c r="FV9" s="317"/>
      <c r="FW9" s="317"/>
      <c r="FX9" s="317"/>
      <c r="FY9" s="317"/>
      <c r="FZ9" s="317"/>
      <c r="GA9" s="317"/>
      <c r="GB9" s="317"/>
      <c r="GC9" s="317"/>
      <c r="GD9" s="317"/>
      <c r="GE9" s="317"/>
      <c r="GF9" s="317"/>
      <c r="GG9" s="317"/>
      <c r="GH9" s="317"/>
      <c r="GI9" s="317"/>
      <c r="GJ9" s="317"/>
      <c r="GK9" s="317"/>
      <c r="GL9" s="317"/>
      <c r="GM9" s="317"/>
      <c r="GN9" s="317"/>
      <c r="GO9" s="317"/>
      <c r="GP9" s="317"/>
      <c r="GQ9" s="317"/>
      <c r="GR9" s="317"/>
      <c r="GS9" s="317"/>
      <c r="GT9" s="317"/>
      <c r="GU9" s="317"/>
      <c r="GV9" s="317"/>
      <c r="GW9" s="317"/>
      <c r="GX9" s="317"/>
      <c r="GY9" s="317"/>
      <c r="GZ9" s="317"/>
      <c r="HA9" s="317"/>
      <c r="HB9" s="317"/>
      <c r="HC9" s="317"/>
      <c r="HD9" s="317"/>
      <c r="HE9" s="317"/>
      <c r="HF9" s="317"/>
      <c r="HG9" s="317"/>
      <c r="HH9" s="317"/>
      <c r="HI9" s="317"/>
      <c r="HJ9" s="317"/>
      <c r="HK9" s="317"/>
      <c r="HL9" s="317"/>
      <c r="HM9" s="317"/>
      <c r="HN9" s="317"/>
      <c r="HO9" s="317"/>
      <c r="HP9" s="317"/>
      <c r="HQ9" s="317"/>
      <c r="HR9" s="317"/>
      <c r="HS9" s="317"/>
      <c r="HT9" s="317"/>
      <c r="HU9" s="317"/>
      <c r="HV9" s="317"/>
      <c r="HW9" s="317"/>
      <c r="HX9" s="317"/>
      <c r="HY9" s="317"/>
      <c r="HZ9" s="317"/>
      <c r="IA9" s="317"/>
      <c r="IB9" s="317"/>
      <c r="IC9" s="317"/>
      <c r="ID9" s="317"/>
      <c r="IE9" s="317"/>
      <c r="IF9" s="317"/>
      <c r="IG9" s="317"/>
      <c r="IH9" s="317"/>
      <c r="II9" s="317"/>
      <c r="IJ9" s="317"/>
      <c r="IK9" s="317"/>
      <c r="IL9" s="317"/>
      <c r="IM9" s="317"/>
      <c r="IN9" s="317"/>
      <c r="IO9" s="317"/>
      <c r="IP9" s="317"/>
      <c r="IQ9" s="317"/>
      <c r="IR9" s="317"/>
      <c r="IS9" s="317"/>
      <c r="IT9" s="317"/>
      <c r="IU9" s="317"/>
      <c r="IV9" s="317"/>
    </row>
    <row r="10" spans="1:256" s="318" customFormat="1" x14ac:dyDescent="0.25">
      <c r="A10" s="1"/>
      <c r="B10" s="1" t="s">
        <v>13</v>
      </c>
      <c r="C10" s="1"/>
      <c r="D10" s="1"/>
      <c r="E10" s="1"/>
      <c r="F10" s="1"/>
      <c r="G10" s="1"/>
      <c r="H10" s="1"/>
      <c r="I10" s="204"/>
      <c r="J10" s="317"/>
      <c r="K10" s="317"/>
      <c r="L10" s="317"/>
      <c r="M10" s="317"/>
      <c r="N10" s="317"/>
      <c r="O10" s="317"/>
      <c r="P10" s="317"/>
      <c r="Q10" s="317"/>
      <c r="R10" s="317"/>
      <c r="S10" s="317"/>
      <c r="T10" s="317"/>
      <c r="U10" s="317"/>
      <c r="V10" s="317"/>
      <c r="W10" s="317"/>
      <c r="X10" s="317"/>
      <c r="Y10" s="317"/>
      <c r="Z10" s="317"/>
      <c r="AA10" s="317"/>
      <c r="AB10" s="317"/>
      <c r="AC10" s="317"/>
      <c r="AD10" s="317"/>
      <c r="AE10" s="317"/>
      <c r="AF10" s="317"/>
      <c r="AG10" s="317"/>
      <c r="AH10" s="317"/>
      <c r="AI10" s="317"/>
      <c r="AJ10" s="317"/>
      <c r="AK10" s="317"/>
      <c r="AL10" s="317"/>
      <c r="AM10" s="317"/>
      <c r="AN10" s="317"/>
      <c r="AO10" s="317"/>
      <c r="AP10" s="317"/>
      <c r="AQ10" s="317"/>
      <c r="AR10" s="317"/>
      <c r="AS10" s="317"/>
      <c r="AT10" s="317"/>
      <c r="AU10" s="317"/>
      <c r="AV10" s="317"/>
      <c r="AW10" s="317"/>
      <c r="AX10" s="317"/>
      <c r="AY10" s="317"/>
      <c r="AZ10" s="317"/>
      <c r="BA10" s="317"/>
      <c r="BB10" s="317"/>
      <c r="BC10" s="317"/>
      <c r="BD10" s="317"/>
      <c r="BE10" s="317"/>
      <c r="BF10" s="317"/>
      <c r="BG10" s="317"/>
      <c r="BH10" s="317"/>
      <c r="BI10" s="317"/>
      <c r="BJ10" s="317"/>
      <c r="BK10" s="317"/>
      <c r="BL10" s="317"/>
      <c r="BM10" s="317"/>
      <c r="BN10" s="317"/>
      <c r="BO10" s="317"/>
      <c r="BP10" s="317"/>
      <c r="BQ10" s="317"/>
      <c r="BR10" s="317"/>
      <c r="BS10" s="317"/>
      <c r="BT10" s="317"/>
      <c r="BU10" s="317"/>
      <c r="BV10" s="317"/>
      <c r="BW10" s="317"/>
      <c r="BX10" s="317"/>
      <c r="BY10" s="317"/>
      <c r="BZ10" s="317"/>
      <c r="CA10" s="317"/>
      <c r="CB10" s="317"/>
      <c r="CC10" s="317"/>
      <c r="CD10" s="317"/>
      <c r="CE10" s="317"/>
      <c r="CF10" s="317"/>
      <c r="CG10" s="317"/>
      <c r="CH10" s="317"/>
      <c r="CI10" s="317"/>
      <c r="CJ10" s="317"/>
      <c r="CK10" s="317"/>
      <c r="CL10" s="317"/>
      <c r="CM10" s="317"/>
      <c r="CN10" s="317"/>
      <c r="CO10" s="317"/>
      <c r="CP10" s="317"/>
      <c r="CQ10" s="317"/>
      <c r="CR10" s="317"/>
      <c r="CS10" s="317"/>
      <c r="CT10" s="317"/>
      <c r="CU10" s="317"/>
      <c r="CV10" s="317"/>
      <c r="CW10" s="317"/>
      <c r="CX10" s="317"/>
      <c r="CY10" s="317"/>
      <c r="CZ10" s="317"/>
      <c r="DA10" s="317"/>
      <c r="DB10" s="317"/>
      <c r="DC10" s="317"/>
      <c r="DD10" s="317"/>
      <c r="DE10" s="317"/>
      <c r="DF10" s="317"/>
      <c r="DG10" s="317"/>
      <c r="DH10" s="317"/>
      <c r="DI10" s="317"/>
      <c r="DJ10" s="317"/>
      <c r="DK10" s="317"/>
      <c r="DL10" s="317"/>
      <c r="DM10" s="317"/>
      <c r="DN10" s="317"/>
      <c r="DO10" s="317"/>
      <c r="DP10" s="317"/>
      <c r="DQ10" s="317"/>
      <c r="DR10" s="317"/>
      <c r="DS10" s="317"/>
      <c r="DT10" s="317"/>
      <c r="DU10" s="317"/>
      <c r="DV10" s="317"/>
      <c r="DW10" s="317"/>
      <c r="DX10" s="317"/>
      <c r="DY10" s="317"/>
      <c r="DZ10" s="317"/>
      <c r="EA10" s="317"/>
      <c r="EB10" s="317"/>
      <c r="EC10" s="317"/>
      <c r="ED10" s="317"/>
      <c r="EE10" s="317"/>
      <c r="EF10" s="317"/>
      <c r="EG10" s="317"/>
      <c r="EH10" s="317"/>
      <c r="EI10" s="317"/>
      <c r="EJ10" s="317"/>
      <c r="EK10" s="317"/>
      <c r="EL10" s="317"/>
      <c r="EM10" s="317"/>
      <c r="EN10" s="317"/>
      <c r="EO10" s="317"/>
      <c r="EP10" s="317"/>
      <c r="EQ10" s="317"/>
      <c r="ER10" s="317"/>
      <c r="ES10" s="317"/>
      <c r="ET10" s="317"/>
      <c r="EU10" s="317"/>
      <c r="EV10" s="317"/>
      <c r="EW10" s="317"/>
      <c r="EX10" s="317"/>
      <c r="EY10" s="317"/>
      <c r="EZ10" s="317"/>
      <c r="FA10" s="317"/>
      <c r="FB10" s="317"/>
      <c r="FC10" s="317"/>
      <c r="FD10" s="317"/>
      <c r="FE10" s="317"/>
      <c r="FF10" s="317"/>
      <c r="FG10" s="317"/>
      <c r="FH10" s="317"/>
      <c r="FI10" s="317"/>
      <c r="FJ10" s="317"/>
      <c r="FK10" s="317"/>
      <c r="FL10" s="317"/>
      <c r="FM10" s="317"/>
      <c r="FN10" s="317"/>
      <c r="FO10" s="317"/>
      <c r="FP10" s="317"/>
      <c r="FQ10" s="317"/>
      <c r="FR10" s="317"/>
      <c r="FS10" s="317"/>
      <c r="FT10" s="317"/>
      <c r="FU10" s="317"/>
      <c r="FV10" s="317"/>
      <c r="FW10" s="317"/>
      <c r="FX10" s="317"/>
      <c r="FY10" s="317"/>
      <c r="FZ10" s="317"/>
      <c r="GA10" s="317"/>
      <c r="GB10" s="317"/>
      <c r="GC10" s="317"/>
      <c r="GD10" s="317"/>
      <c r="GE10" s="317"/>
      <c r="GF10" s="317"/>
      <c r="GG10" s="317"/>
      <c r="GH10" s="317"/>
      <c r="GI10" s="317"/>
      <c r="GJ10" s="317"/>
      <c r="GK10" s="317"/>
      <c r="GL10" s="317"/>
      <c r="GM10" s="317"/>
      <c r="GN10" s="317"/>
      <c r="GO10" s="317"/>
      <c r="GP10" s="317"/>
      <c r="GQ10" s="317"/>
      <c r="GR10" s="317"/>
      <c r="GS10" s="317"/>
      <c r="GT10" s="317"/>
      <c r="GU10" s="317"/>
      <c r="GV10" s="317"/>
      <c r="GW10" s="317"/>
      <c r="GX10" s="317"/>
      <c r="GY10" s="317"/>
      <c r="GZ10" s="317"/>
      <c r="HA10" s="317"/>
      <c r="HB10" s="317"/>
      <c r="HC10" s="317"/>
      <c r="HD10" s="317"/>
      <c r="HE10" s="317"/>
      <c r="HF10" s="317"/>
      <c r="HG10" s="317"/>
      <c r="HH10" s="317"/>
      <c r="HI10" s="317"/>
      <c r="HJ10" s="317"/>
      <c r="HK10" s="317"/>
      <c r="HL10" s="317"/>
      <c r="HM10" s="317"/>
      <c r="HN10" s="317"/>
      <c r="HO10" s="317"/>
      <c r="HP10" s="317"/>
      <c r="HQ10" s="317"/>
      <c r="HR10" s="317"/>
      <c r="HS10" s="317"/>
      <c r="HT10" s="317"/>
      <c r="HU10" s="317"/>
      <c r="HV10" s="317"/>
      <c r="HW10" s="317"/>
      <c r="HX10" s="317"/>
      <c r="HY10" s="317"/>
      <c r="HZ10" s="317"/>
      <c r="IA10" s="317"/>
      <c r="IB10" s="317"/>
      <c r="IC10" s="317"/>
      <c r="ID10" s="317"/>
      <c r="IE10" s="317"/>
      <c r="IF10" s="317"/>
      <c r="IG10" s="317"/>
      <c r="IH10" s="317"/>
      <c r="II10" s="317"/>
      <c r="IJ10" s="317"/>
      <c r="IK10" s="317"/>
      <c r="IL10" s="317"/>
      <c r="IM10" s="317"/>
      <c r="IN10" s="317"/>
      <c r="IO10" s="317"/>
      <c r="IP10" s="317"/>
      <c r="IQ10" s="317"/>
      <c r="IR10" s="317"/>
      <c r="IS10" s="317"/>
      <c r="IT10" s="317"/>
      <c r="IU10" s="317"/>
      <c r="IV10" s="317"/>
    </row>
    <row r="11" spans="1:256" s="318" customFormat="1" x14ac:dyDescent="0.25">
      <c r="A11" s="1"/>
      <c r="B11" s="6" t="s">
        <v>276</v>
      </c>
      <c r="C11" s="6" t="s">
        <v>15</v>
      </c>
      <c r="D11" s="45">
        <v>50</v>
      </c>
      <c r="E11" s="45">
        <v>546.11</v>
      </c>
      <c r="F11" s="45">
        <v>9.32</v>
      </c>
      <c r="G11" s="45">
        <v>6.9649000000000001</v>
      </c>
      <c r="H11" s="45" t="s">
        <v>277</v>
      </c>
      <c r="I11" s="204"/>
      <c r="J11" s="317"/>
      <c r="K11" s="317"/>
      <c r="L11" s="317"/>
      <c r="M11" s="317"/>
      <c r="N11" s="317"/>
      <c r="O11" s="317"/>
      <c r="P11" s="317"/>
      <c r="Q11" s="317"/>
      <c r="R11" s="317"/>
      <c r="S11" s="317"/>
      <c r="T11" s="317"/>
      <c r="U11" s="317"/>
      <c r="V11" s="317"/>
      <c r="W11" s="317"/>
      <c r="X11" s="317"/>
      <c r="Y11" s="317"/>
      <c r="Z11" s="317"/>
      <c r="AA11" s="317"/>
      <c r="AB11" s="317"/>
      <c r="AC11" s="317"/>
      <c r="AD11" s="317"/>
      <c r="AE11" s="317"/>
      <c r="AF11" s="317"/>
      <c r="AG11" s="317"/>
      <c r="AH11" s="317"/>
      <c r="AI11" s="317"/>
      <c r="AJ11" s="317"/>
      <c r="AK11" s="317"/>
      <c r="AL11" s="317"/>
      <c r="AM11" s="317"/>
      <c r="AN11" s="317"/>
      <c r="AO11" s="317"/>
      <c r="AP11" s="317"/>
      <c r="AQ11" s="317"/>
      <c r="AR11" s="317"/>
      <c r="AS11" s="317"/>
      <c r="AT11" s="317"/>
      <c r="AU11" s="317"/>
      <c r="AV11" s="317"/>
      <c r="AW11" s="317"/>
      <c r="AX11" s="317"/>
      <c r="AY11" s="317"/>
      <c r="AZ11" s="317"/>
      <c r="BA11" s="317"/>
      <c r="BB11" s="317"/>
      <c r="BC11" s="317"/>
      <c r="BD11" s="317"/>
      <c r="BE11" s="317"/>
      <c r="BF11" s="317"/>
      <c r="BG11" s="317"/>
      <c r="BH11" s="317"/>
      <c r="BI11" s="317"/>
      <c r="BJ11" s="317"/>
      <c r="BK11" s="317"/>
      <c r="BL11" s="317"/>
      <c r="BM11" s="317"/>
      <c r="BN11" s="317"/>
      <c r="BO11" s="317"/>
      <c r="BP11" s="317"/>
      <c r="BQ11" s="317"/>
      <c r="BR11" s="317"/>
      <c r="BS11" s="317"/>
      <c r="BT11" s="317"/>
      <c r="BU11" s="317"/>
      <c r="BV11" s="317"/>
      <c r="BW11" s="317"/>
      <c r="BX11" s="317"/>
      <c r="BY11" s="317"/>
      <c r="BZ11" s="317"/>
      <c r="CA11" s="317"/>
      <c r="CB11" s="317"/>
      <c r="CC11" s="317"/>
      <c r="CD11" s="317"/>
      <c r="CE11" s="317"/>
      <c r="CF11" s="317"/>
      <c r="CG11" s="317"/>
      <c r="CH11" s="317"/>
      <c r="CI11" s="317"/>
      <c r="CJ11" s="317"/>
      <c r="CK11" s="317"/>
      <c r="CL11" s="317"/>
      <c r="CM11" s="317"/>
      <c r="CN11" s="317"/>
      <c r="CO11" s="317"/>
      <c r="CP11" s="317"/>
      <c r="CQ11" s="317"/>
      <c r="CR11" s="317"/>
      <c r="CS11" s="317"/>
      <c r="CT11" s="317"/>
      <c r="CU11" s="317"/>
      <c r="CV11" s="317"/>
      <c r="CW11" s="317"/>
      <c r="CX11" s="317"/>
      <c r="CY11" s="317"/>
      <c r="CZ11" s="317"/>
      <c r="DA11" s="317"/>
      <c r="DB11" s="317"/>
      <c r="DC11" s="317"/>
      <c r="DD11" s="317"/>
      <c r="DE11" s="317"/>
      <c r="DF11" s="317"/>
      <c r="DG11" s="317"/>
      <c r="DH11" s="317"/>
      <c r="DI11" s="317"/>
      <c r="DJ11" s="317"/>
      <c r="DK11" s="317"/>
      <c r="DL11" s="317"/>
      <c r="DM11" s="317"/>
      <c r="DN11" s="317"/>
      <c r="DO11" s="317"/>
      <c r="DP11" s="317"/>
      <c r="DQ11" s="317"/>
      <c r="DR11" s="317"/>
      <c r="DS11" s="317"/>
      <c r="DT11" s="317"/>
      <c r="DU11" s="317"/>
      <c r="DV11" s="317"/>
      <c r="DW11" s="317"/>
      <c r="DX11" s="317"/>
      <c r="DY11" s="317"/>
      <c r="DZ11" s="317"/>
      <c r="EA11" s="317"/>
      <c r="EB11" s="317"/>
      <c r="EC11" s="317"/>
      <c r="ED11" s="317"/>
      <c r="EE11" s="317"/>
      <c r="EF11" s="317"/>
      <c r="EG11" s="317"/>
      <c r="EH11" s="317"/>
      <c r="EI11" s="317"/>
      <c r="EJ11" s="317"/>
      <c r="EK11" s="317"/>
      <c r="EL11" s="317"/>
      <c r="EM11" s="317"/>
      <c r="EN11" s="317"/>
      <c r="EO11" s="317"/>
      <c r="EP11" s="317"/>
      <c r="EQ11" s="317"/>
      <c r="ER11" s="317"/>
      <c r="ES11" s="317"/>
      <c r="ET11" s="317"/>
      <c r="EU11" s="317"/>
      <c r="EV11" s="317"/>
      <c r="EW11" s="317"/>
      <c r="EX11" s="317"/>
      <c r="EY11" s="317"/>
      <c r="EZ11" s="317"/>
      <c r="FA11" s="317"/>
      <c r="FB11" s="317"/>
      <c r="FC11" s="317"/>
      <c r="FD11" s="317"/>
      <c r="FE11" s="317"/>
      <c r="FF11" s="317"/>
      <c r="FG11" s="317"/>
      <c r="FH11" s="317"/>
      <c r="FI11" s="317"/>
      <c r="FJ11" s="317"/>
      <c r="FK11" s="317"/>
      <c r="FL11" s="317"/>
      <c r="FM11" s="317"/>
      <c r="FN11" s="317"/>
      <c r="FO11" s="317"/>
      <c r="FP11" s="317"/>
      <c r="FQ11" s="317"/>
      <c r="FR11" s="317"/>
      <c r="FS11" s="317"/>
      <c r="FT11" s="317"/>
      <c r="FU11" s="317"/>
      <c r="FV11" s="317"/>
      <c r="FW11" s="317"/>
      <c r="FX11" s="317"/>
      <c r="FY11" s="317"/>
      <c r="FZ11" s="317"/>
      <c r="GA11" s="317"/>
      <c r="GB11" s="317"/>
      <c r="GC11" s="317"/>
      <c r="GD11" s="317"/>
      <c r="GE11" s="317"/>
      <c r="GF11" s="317"/>
      <c r="GG11" s="317"/>
      <c r="GH11" s="317"/>
      <c r="GI11" s="317"/>
      <c r="GJ11" s="317"/>
      <c r="GK11" s="317"/>
      <c r="GL11" s="317"/>
      <c r="GM11" s="317"/>
      <c r="GN11" s="317"/>
      <c r="GO11" s="317"/>
      <c r="GP11" s="317"/>
      <c r="GQ11" s="317"/>
      <c r="GR11" s="317"/>
      <c r="GS11" s="317"/>
      <c r="GT11" s="317"/>
      <c r="GU11" s="317"/>
      <c r="GV11" s="317"/>
      <c r="GW11" s="317"/>
      <c r="GX11" s="317"/>
      <c r="GY11" s="317"/>
      <c r="GZ11" s="317"/>
      <c r="HA11" s="317"/>
      <c r="HB11" s="317"/>
      <c r="HC11" s="317"/>
      <c r="HD11" s="317"/>
      <c r="HE11" s="317"/>
      <c r="HF11" s="317"/>
      <c r="HG11" s="317"/>
      <c r="HH11" s="317"/>
      <c r="HI11" s="317"/>
      <c r="HJ11" s="317"/>
      <c r="HK11" s="317"/>
      <c r="HL11" s="317"/>
      <c r="HM11" s="317"/>
      <c r="HN11" s="317"/>
      <c r="HO11" s="317"/>
      <c r="HP11" s="317"/>
      <c r="HQ11" s="317"/>
      <c r="HR11" s="317"/>
      <c r="HS11" s="317"/>
      <c r="HT11" s="317"/>
      <c r="HU11" s="317"/>
      <c r="HV11" s="317"/>
      <c r="HW11" s="317"/>
      <c r="HX11" s="317"/>
      <c r="HY11" s="317"/>
      <c r="HZ11" s="317"/>
      <c r="IA11" s="317"/>
      <c r="IB11" s="317"/>
      <c r="IC11" s="317"/>
      <c r="ID11" s="317"/>
      <c r="IE11" s="317"/>
      <c r="IF11" s="317"/>
      <c r="IG11" s="317"/>
      <c r="IH11" s="317"/>
      <c r="II11" s="317"/>
      <c r="IJ11" s="317"/>
      <c r="IK11" s="317"/>
      <c r="IL11" s="317"/>
      <c r="IM11" s="317"/>
      <c r="IN11" s="317"/>
      <c r="IO11" s="317"/>
      <c r="IP11" s="317"/>
      <c r="IQ11" s="317"/>
      <c r="IR11" s="317"/>
      <c r="IS11" s="317"/>
      <c r="IT11" s="317"/>
      <c r="IU11" s="317"/>
      <c r="IV11" s="317"/>
    </row>
    <row r="12" spans="1:256" s="318" customFormat="1" x14ac:dyDescent="0.25">
      <c r="A12" s="5"/>
      <c r="B12" s="230" t="s">
        <v>79</v>
      </c>
      <c r="C12" s="5"/>
      <c r="D12" s="5"/>
      <c r="E12" s="544">
        <f>SUM(E11:E11)</f>
        <v>546.11</v>
      </c>
      <c r="F12" s="545">
        <f>SUM(F11:F11)</f>
        <v>9.32</v>
      </c>
      <c r="G12" s="5"/>
      <c r="H12" s="5"/>
      <c r="I12" s="204"/>
      <c r="J12" s="319"/>
      <c r="K12" s="319"/>
      <c r="L12" s="319"/>
      <c r="M12" s="319"/>
      <c r="N12" s="319"/>
      <c r="O12" s="319"/>
      <c r="P12" s="319"/>
      <c r="Q12" s="319"/>
      <c r="R12" s="319"/>
      <c r="S12" s="319"/>
      <c r="T12" s="319"/>
      <c r="U12" s="319"/>
      <c r="V12" s="319"/>
      <c r="W12" s="319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  <c r="AI12" s="319"/>
      <c r="AJ12" s="319"/>
      <c r="AK12" s="319"/>
      <c r="AL12" s="319"/>
      <c r="AM12" s="319"/>
      <c r="AN12" s="319"/>
      <c r="AO12" s="319"/>
      <c r="AP12" s="319"/>
      <c r="AQ12" s="319"/>
      <c r="AR12" s="319"/>
      <c r="AS12" s="319"/>
      <c r="AT12" s="319"/>
      <c r="AU12" s="319"/>
      <c r="AV12" s="319"/>
      <c r="AW12" s="319"/>
      <c r="AX12" s="319"/>
      <c r="AY12" s="319"/>
      <c r="AZ12" s="319"/>
      <c r="BA12" s="319"/>
      <c r="BB12" s="319"/>
      <c r="BC12" s="319"/>
      <c r="BD12" s="319"/>
      <c r="BE12" s="319"/>
      <c r="BF12" s="319"/>
      <c r="BG12" s="319"/>
      <c r="BH12" s="319"/>
      <c r="BI12" s="319"/>
      <c r="BJ12" s="319"/>
      <c r="BK12" s="319"/>
      <c r="BL12" s="319"/>
      <c r="BM12" s="319"/>
      <c r="BN12" s="319"/>
      <c r="BO12" s="319"/>
      <c r="BP12" s="319"/>
      <c r="BQ12" s="319"/>
      <c r="BR12" s="319"/>
      <c r="BS12" s="319"/>
      <c r="BT12" s="319"/>
      <c r="BU12" s="319"/>
      <c r="BV12" s="319"/>
      <c r="BW12" s="319"/>
      <c r="BX12" s="319"/>
      <c r="BY12" s="319"/>
      <c r="BZ12" s="319"/>
      <c r="CA12" s="319"/>
      <c r="CB12" s="319"/>
      <c r="CC12" s="319"/>
      <c r="CD12" s="319"/>
      <c r="CE12" s="319"/>
      <c r="CF12" s="319"/>
      <c r="CG12" s="319"/>
      <c r="CH12" s="319"/>
      <c r="CI12" s="319"/>
      <c r="CJ12" s="319"/>
      <c r="CK12" s="319"/>
      <c r="CL12" s="319"/>
      <c r="CM12" s="319"/>
      <c r="CN12" s="319"/>
      <c r="CO12" s="319"/>
      <c r="CP12" s="319"/>
      <c r="CQ12" s="319"/>
      <c r="CR12" s="319"/>
      <c r="CS12" s="319"/>
      <c r="CT12" s="319"/>
      <c r="CU12" s="319"/>
      <c r="CV12" s="319"/>
      <c r="CW12" s="319"/>
      <c r="CX12" s="319"/>
      <c r="CY12" s="319"/>
      <c r="CZ12" s="319"/>
      <c r="DA12" s="319"/>
      <c r="DB12" s="319"/>
      <c r="DC12" s="319"/>
      <c r="DD12" s="319"/>
      <c r="DE12" s="319"/>
      <c r="DF12" s="319"/>
      <c r="DG12" s="319"/>
      <c r="DH12" s="319"/>
      <c r="DI12" s="319"/>
      <c r="DJ12" s="319"/>
      <c r="DK12" s="319"/>
      <c r="DL12" s="319"/>
      <c r="DM12" s="319"/>
      <c r="DN12" s="319"/>
      <c r="DO12" s="319"/>
      <c r="DP12" s="319"/>
      <c r="DQ12" s="319"/>
      <c r="DR12" s="319"/>
      <c r="DS12" s="319"/>
      <c r="DT12" s="319"/>
      <c r="DU12" s="319"/>
      <c r="DV12" s="319"/>
      <c r="DW12" s="319"/>
      <c r="DX12" s="319"/>
      <c r="DY12" s="319"/>
      <c r="DZ12" s="319"/>
      <c r="EA12" s="319"/>
      <c r="EB12" s="319"/>
      <c r="EC12" s="319"/>
      <c r="ED12" s="319"/>
      <c r="EE12" s="319"/>
      <c r="EF12" s="319"/>
      <c r="EG12" s="319"/>
      <c r="EH12" s="319"/>
      <c r="EI12" s="319"/>
      <c r="EJ12" s="319"/>
      <c r="EK12" s="319"/>
      <c r="EL12" s="319"/>
      <c r="EM12" s="319"/>
      <c r="EN12" s="319"/>
      <c r="EO12" s="319"/>
      <c r="EP12" s="319"/>
      <c r="EQ12" s="319"/>
      <c r="ER12" s="319"/>
      <c r="ES12" s="319"/>
      <c r="ET12" s="319"/>
      <c r="EU12" s="319"/>
      <c r="EV12" s="319"/>
      <c r="EW12" s="319"/>
      <c r="EX12" s="319"/>
      <c r="EY12" s="319"/>
      <c r="EZ12" s="319"/>
      <c r="FA12" s="319"/>
      <c r="FB12" s="319"/>
      <c r="FC12" s="319"/>
      <c r="FD12" s="319"/>
      <c r="FE12" s="319"/>
      <c r="FF12" s="319"/>
      <c r="FG12" s="319"/>
      <c r="FH12" s="319"/>
      <c r="FI12" s="319"/>
      <c r="FJ12" s="319"/>
      <c r="FK12" s="319"/>
      <c r="FL12" s="319"/>
      <c r="FM12" s="319"/>
      <c r="FN12" s="319"/>
      <c r="FO12" s="319"/>
      <c r="FP12" s="319"/>
      <c r="FQ12" s="319"/>
      <c r="FR12" s="319"/>
      <c r="FS12" s="319"/>
      <c r="FT12" s="319"/>
      <c r="FU12" s="319"/>
      <c r="FV12" s="319"/>
      <c r="FW12" s="319"/>
      <c r="FX12" s="319"/>
      <c r="FY12" s="319"/>
      <c r="FZ12" s="319"/>
      <c r="GA12" s="319"/>
      <c r="GB12" s="319"/>
      <c r="GC12" s="319"/>
      <c r="GD12" s="319"/>
      <c r="GE12" s="319"/>
      <c r="GF12" s="319"/>
      <c r="GG12" s="319"/>
      <c r="GH12" s="319"/>
      <c r="GI12" s="319"/>
      <c r="GJ12" s="319"/>
      <c r="GK12" s="319"/>
      <c r="GL12" s="319"/>
      <c r="GM12" s="319"/>
      <c r="GN12" s="319"/>
      <c r="GO12" s="319"/>
      <c r="GP12" s="319"/>
      <c r="GQ12" s="319"/>
      <c r="GR12" s="319"/>
      <c r="GS12" s="319"/>
      <c r="GT12" s="319"/>
      <c r="GU12" s="319"/>
      <c r="GV12" s="319"/>
      <c r="GW12" s="319"/>
      <c r="GX12" s="319"/>
      <c r="GY12" s="319"/>
      <c r="GZ12" s="319"/>
      <c r="HA12" s="319"/>
      <c r="HB12" s="319"/>
      <c r="HC12" s="319"/>
      <c r="HD12" s="319"/>
      <c r="HE12" s="319"/>
      <c r="HF12" s="319"/>
      <c r="HG12" s="319"/>
      <c r="HH12" s="319"/>
      <c r="HI12" s="319"/>
      <c r="HJ12" s="319"/>
      <c r="HK12" s="319"/>
      <c r="HL12" s="319"/>
      <c r="HM12" s="319"/>
      <c r="HN12" s="319"/>
      <c r="HO12" s="319"/>
      <c r="HP12" s="319"/>
      <c r="HQ12" s="319"/>
      <c r="HR12" s="319"/>
      <c r="HS12" s="319"/>
      <c r="HT12" s="319"/>
      <c r="HU12" s="319"/>
      <c r="HV12" s="319"/>
      <c r="HW12" s="319"/>
      <c r="HX12" s="319"/>
      <c r="HY12" s="319"/>
      <c r="HZ12" s="319"/>
      <c r="IA12" s="319"/>
      <c r="IB12" s="319"/>
      <c r="IC12" s="319"/>
      <c r="ID12" s="319"/>
      <c r="IE12" s="319"/>
      <c r="IF12" s="319"/>
      <c r="IG12" s="319"/>
      <c r="IH12" s="319"/>
      <c r="II12" s="319"/>
      <c r="IJ12" s="319"/>
      <c r="IK12" s="319"/>
      <c r="IL12" s="319"/>
      <c r="IM12" s="319"/>
      <c r="IN12" s="319"/>
      <c r="IO12" s="319"/>
      <c r="IP12" s="319"/>
      <c r="IQ12" s="319"/>
      <c r="IR12" s="319"/>
      <c r="IS12" s="319"/>
      <c r="IT12" s="319"/>
      <c r="IU12" s="319"/>
      <c r="IV12" s="319"/>
    </row>
    <row r="13" spans="1:256" s="203" customFormat="1" x14ac:dyDescent="0.25">
      <c r="B13" s="230" t="s">
        <v>81</v>
      </c>
      <c r="C13" s="242"/>
      <c r="D13" s="21"/>
      <c r="E13" s="244"/>
      <c r="F13" s="245"/>
      <c r="G13" s="245"/>
      <c r="H13" s="237"/>
      <c r="I13" s="204"/>
      <c r="J13" s="204"/>
    </row>
    <row r="14" spans="1:256" s="203" customFormat="1" x14ac:dyDescent="0.25">
      <c r="B14" s="230" t="s">
        <v>82</v>
      </c>
      <c r="C14" s="242"/>
      <c r="D14" s="21"/>
      <c r="E14" s="244"/>
      <c r="F14" s="245"/>
      <c r="G14" s="245"/>
      <c r="H14" s="237"/>
      <c r="I14" s="204"/>
      <c r="J14" s="204"/>
    </row>
    <row r="15" spans="1:256" s="203" customFormat="1" x14ac:dyDescent="0.25">
      <c r="B15" s="242" t="s">
        <v>278</v>
      </c>
      <c r="C15" s="242" t="s">
        <v>90</v>
      </c>
      <c r="D15" s="21">
        <v>250000</v>
      </c>
      <c r="E15" s="244">
        <v>260.95999999999998</v>
      </c>
      <c r="F15" s="245">
        <v>4.45</v>
      </c>
      <c r="G15" s="245">
        <v>6.6270999999999995</v>
      </c>
      <c r="H15" s="320" t="s">
        <v>279</v>
      </c>
      <c r="I15" s="204"/>
      <c r="J15" s="204"/>
    </row>
    <row r="16" spans="1:256" s="203" customFormat="1" x14ac:dyDescent="0.25">
      <c r="B16" s="242" t="s">
        <v>280</v>
      </c>
      <c r="C16" s="242" t="s">
        <v>90</v>
      </c>
      <c r="D16" s="21">
        <v>100000</v>
      </c>
      <c r="E16" s="244">
        <v>104.36</v>
      </c>
      <c r="F16" s="245">
        <v>1.78</v>
      </c>
      <c r="G16" s="245">
        <v>6.4807999999999995</v>
      </c>
      <c r="H16" s="320" t="s">
        <v>281</v>
      </c>
      <c r="I16" s="204"/>
      <c r="J16" s="204"/>
    </row>
    <row r="17" spans="2:10" s="203" customFormat="1" x14ac:dyDescent="0.25">
      <c r="B17" s="242" t="s">
        <v>282</v>
      </c>
      <c r="C17" s="242" t="s">
        <v>90</v>
      </c>
      <c r="D17" s="21">
        <v>50000</v>
      </c>
      <c r="E17" s="244">
        <v>53.21</v>
      </c>
      <c r="F17" s="245">
        <v>0.91</v>
      </c>
      <c r="G17" s="245">
        <v>4.8358999999999996</v>
      </c>
      <c r="H17" s="295" t="s">
        <v>283</v>
      </c>
      <c r="I17" s="204"/>
      <c r="J17" s="204"/>
    </row>
    <row r="18" spans="2:10" s="246" customFormat="1" x14ac:dyDescent="0.25">
      <c r="B18" s="230" t="s">
        <v>79</v>
      </c>
      <c r="C18" s="230"/>
      <c r="D18" s="22"/>
      <c r="E18" s="546">
        <f>SUM(E15:E17)</f>
        <v>418.53</v>
      </c>
      <c r="F18" s="546">
        <f>SUM(F15:F17)</f>
        <v>7.1400000000000006</v>
      </c>
      <c r="G18" s="234"/>
      <c r="H18" s="224"/>
      <c r="I18" s="204"/>
      <c r="J18" s="204"/>
    </row>
    <row r="19" spans="2:10" s="246" customFormat="1" x14ac:dyDescent="0.25">
      <c r="B19" s="230" t="s">
        <v>83</v>
      </c>
      <c r="C19" s="230"/>
      <c r="D19" s="22"/>
      <c r="E19" s="244"/>
      <c r="F19" s="245"/>
      <c r="G19" s="234"/>
      <c r="H19" s="224"/>
      <c r="I19" s="204"/>
      <c r="J19" s="204"/>
    </row>
    <row r="20" spans="2:10" s="246" customFormat="1" x14ac:dyDescent="0.25">
      <c r="B20" s="230" t="s">
        <v>85</v>
      </c>
      <c r="C20" s="230"/>
      <c r="D20" s="22"/>
      <c r="E20" s="244"/>
      <c r="F20" s="245"/>
      <c r="G20" s="234"/>
      <c r="H20" s="224"/>
      <c r="I20" s="204"/>
      <c r="J20" s="204"/>
    </row>
    <row r="21" spans="2:10" s="246" customFormat="1" x14ac:dyDescent="0.25">
      <c r="B21" s="242" t="s">
        <v>765</v>
      </c>
      <c r="C21" s="242" t="s">
        <v>90</v>
      </c>
      <c r="D21" s="21">
        <v>4000000</v>
      </c>
      <c r="E21" s="244">
        <v>3831.86</v>
      </c>
      <c r="F21" s="245">
        <v>65.39</v>
      </c>
      <c r="G21" s="245">
        <v>4.55</v>
      </c>
      <c r="H21" s="224" t="s">
        <v>766</v>
      </c>
      <c r="I21" s="204"/>
      <c r="J21" s="204"/>
    </row>
    <row r="22" spans="2:10" s="246" customFormat="1" x14ac:dyDescent="0.25">
      <c r="B22" s="230" t="s">
        <v>79</v>
      </c>
      <c r="C22" s="230"/>
      <c r="D22" s="22"/>
      <c r="E22" s="546">
        <f>SUM(E21:E21)</f>
        <v>3831.86</v>
      </c>
      <c r="F22" s="546">
        <f>SUM(F21:F21)</f>
        <v>65.39</v>
      </c>
      <c r="G22" s="234"/>
      <c r="H22" s="224"/>
      <c r="I22" s="204"/>
      <c r="J22" s="204"/>
    </row>
    <row r="23" spans="2:10" s="203" customFormat="1" x14ac:dyDescent="0.25">
      <c r="B23" s="230" t="s">
        <v>100</v>
      </c>
      <c r="C23" s="242"/>
      <c r="D23" s="21"/>
      <c r="E23" s="244"/>
      <c r="F23" s="245"/>
      <c r="G23" s="245"/>
      <c r="H23" s="224"/>
      <c r="I23" s="204"/>
      <c r="J23" s="204"/>
    </row>
    <row r="24" spans="2:10" s="203" customFormat="1" x14ac:dyDescent="0.25">
      <c r="B24" s="230" t="s">
        <v>101</v>
      </c>
      <c r="C24" s="242"/>
      <c r="D24" s="21"/>
      <c r="E24" s="244">
        <v>1028.32</v>
      </c>
      <c r="F24" s="255">
        <v>17.55</v>
      </c>
      <c r="G24" s="245"/>
      <c r="H24" s="224"/>
      <c r="I24" s="204"/>
      <c r="J24" s="204"/>
    </row>
    <row r="25" spans="2:10" s="203" customFormat="1" x14ac:dyDescent="0.25">
      <c r="B25" s="230" t="s">
        <v>102</v>
      </c>
      <c r="C25" s="242"/>
      <c r="D25" s="46"/>
      <c r="E25" s="257">
        <v>35.470000000000255</v>
      </c>
      <c r="F25" s="255">
        <v>0.6</v>
      </c>
      <c r="G25" s="245"/>
      <c r="H25" s="224"/>
      <c r="I25" s="204"/>
      <c r="J25" s="204"/>
    </row>
    <row r="26" spans="2:10" s="203" customFormat="1" x14ac:dyDescent="0.25">
      <c r="B26" s="258" t="s">
        <v>103</v>
      </c>
      <c r="C26" s="258"/>
      <c r="D26" s="273"/>
      <c r="E26" s="260">
        <f>+E18+E24+E25+E12+E22</f>
        <v>5860.2900000000009</v>
      </c>
      <c r="F26" s="260">
        <f>+F18+F24+F25+F12+F22</f>
        <v>100</v>
      </c>
      <c r="G26" s="262"/>
      <c r="H26" s="263"/>
      <c r="I26" s="204"/>
      <c r="J26" s="204"/>
    </row>
    <row r="27" spans="2:10" s="203" customFormat="1" x14ac:dyDescent="0.25">
      <c r="B27" s="47" t="s">
        <v>104</v>
      </c>
      <c r="C27" s="321"/>
      <c r="D27" s="322"/>
      <c r="E27" s="323"/>
      <c r="F27" s="323"/>
      <c r="G27" s="323"/>
      <c r="H27" s="49"/>
      <c r="I27" s="204"/>
      <c r="J27" s="204"/>
    </row>
    <row r="28" spans="2:10" s="246" customFormat="1" ht="15.75" customHeight="1" x14ac:dyDescent="0.25">
      <c r="B28" s="504" t="s">
        <v>105</v>
      </c>
      <c r="C28" s="505"/>
      <c r="D28" s="505"/>
      <c r="E28" s="505"/>
      <c r="F28" s="505"/>
      <c r="G28" s="505"/>
      <c r="H28" s="506"/>
      <c r="I28" s="204"/>
      <c r="J28" s="204"/>
    </row>
    <row r="29" spans="2:10" s="246" customFormat="1" ht="15.75" customHeight="1" x14ac:dyDescent="0.25">
      <c r="B29" s="324" t="s">
        <v>106</v>
      </c>
      <c r="C29" s="325"/>
      <c r="D29" s="325"/>
      <c r="E29" s="325"/>
      <c r="F29" s="325"/>
      <c r="G29" s="325"/>
      <c r="H29" s="326"/>
      <c r="I29" s="204"/>
      <c r="J29" s="204"/>
    </row>
    <row r="30" spans="2:10" s="246" customFormat="1" ht="15.75" customHeight="1" x14ac:dyDescent="0.25">
      <c r="B30" s="324" t="s">
        <v>107</v>
      </c>
      <c r="C30" s="325"/>
      <c r="D30" s="325"/>
      <c r="E30" s="325"/>
      <c r="F30" s="325"/>
      <c r="G30" s="325"/>
      <c r="H30" s="326"/>
      <c r="I30" s="204"/>
      <c r="J30" s="204"/>
    </row>
    <row r="31" spans="2:10" x14ac:dyDescent="0.25">
      <c r="J31" s="204"/>
    </row>
    <row r="32" spans="2:10" x14ac:dyDescent="0.25">
      <c r="J32" s="204"/>
    </row>
    <row r="33" spans="10:10" x14ac:dyDescent="0.25">
      <c r="J33" s="204"/>
    </row>
    <row r="34" spans="10:10" x14ac:dyDescent="0.25">
      <c r="J34" s="204"/>
    </row>
    <row r="35" spans="10:10" x14ac:dyDescent="0.25">
      <c r="J35" s="204"/>
    </row>
    <row r="36" spans="10:10" x14ac:dyDescent="0.25">
      <c r="J36" s="204"/>
    </row>
    <row r="37" spans="10:10" x14ac:dyDescent="0.25">
      <c r="J37" s="204"/>
    </row>
    <row r="38" spans="10:10" x14ac:dyDescent="0.25">
      <c r="J38" s="204"/>
    </row>
    <row r="39" spans="10:10" x14ac:dyDescent="0.25">
      <c r="J39" s="204"/>
    </row>
    <row r="40" spans="10:10" x14ac:dyDescent="0.25">
      <c r="J40" s="204"/>
    </row>
    <row r="41" spans="10:10" x14ac:dyDescent="0.25">
      <c r="J41" s="204"/>
    </row>
    <row r="42" spans="10:10" x14ac:dyDescent="0.25">
      <c r="J42" s="204"/>
    </row>
    <row r="43" spans="10:10" x14ac:dyDescent="0.25">
      <c r="J43" s="204"/>
    </row>
    <row r="44" spans="10:10" x14ac:dyDescent="0.25">
      <c r="J44" s="204"/>
    </row>
    <row r="45" spans="10:10" x14ac:dyDescent="0.25">
      <c r="J45" s="204"/>
    </row>
    <row r="46" spans="10:10" x14ac:dyDescent="0.25">
      <c r="J46" s="204"/>
    </row>
    <row r="47" spans="10:10" x14ac:dyDescent="0.25">
      <c r="J47" s="204"/>
    </row>
    <row r="48" spans="10:10" x14ac:dyDescent="0.25">
      <c r="J48" s="204"/>
    </row>
    <row r="49" spans="10:10" x14ac:dyDescent="0.25">
      <c r="J49" s="204"/>
    </row>
    <row r="50" spans="10:10" x14ac:dyDescent="0.25">
      <c r="J50" s="204"/>
    </row>
    <row r="51" spans="10:10" x14ac:dyDescent="0.25">
      <c r="J51" s="204"/>
    </row>
    <row r="52" spans="10:10" x14ac:dyDescent="0.25">
      <c r="J52" s="204"/>
    </row>
    <row r="53" spans="10:10" x14ac:dyDescent="0.25">
      <c r="J53" s="204"/>
    </row>
    <row r="54" spans="10:10" x14ac:dyDescent="0.25">
      <c r="J54" s="204"/>
    </row>
    <row r="55" spans="10:10" x14ac:dyDescent="0.25">
      <c r="J55" s="204"/>
    </row>
    <row r="56" spans="10:10" x14ac:dyDescent="0.25">
      <c r="J56" s="204"/>
    </row>
    <row r="57" spans="10:10" x14ac:dyDescent="0.25">
      <c r="J57" s="204"/>
    </row>
    <row r="58" spans="10:10" x14ac:dyDescent="0.25">
      <c r="J58" s="204"/>
    </row>
    <row r="59" spans="10:10" x14ac:dyDescent="0.25">
      <c r="J59" s="204"/>
    </row>
    <row r="60" spans="10:10" x14ac:dyDescent="0.25">
      <c r="J60" s="204"/>
    </row>
    <row r="61" spans="10:10" x14ac:dyDescent="0.25">
      <c r="J61" s="204"/>
    </row>
    <row r="62" spans="10:10" x14ac:dyDescent="0.25">
      <c r="J62" s="204"/>
    </row>
    <row r="63" spans="10:10" x14ac:dyDescent="0.25">
      <c r="J63" s="204"/>
    </row>
    <row r="64" spans="10:10" x14ac:dyDescent="0.25">
      <c r="J64" s="204"/>
    </row>
    <row r="65" spans="10:10" x14ac:dyDescent="0.25">
      <c r="J65" s="204"/>
    </row>
    <row r="66" spans="10:10" x14ac:dyDescent="0.25">
      <c r="J66" s="204"/>
    </row>
    <row r="67" spans="10:10" x14ac:dyDescent="0.25">
      <c r="J67" s="204"/>
    </row>
    <row r="68" spans="10:10" x14ac:dyDescent="0.25">
      <c r="J68" s="204"/>
    </row>
    <row r="69" spans="10:10" x14ac:dyDescent="0.25">
      <c r="J69" s="204"/>
    </row>
    <row r="70" spans="10:10" x14ac:dyDescent="0.25">
      <c r="J70" s="204"/>
    </row>
    <row r="71" spans="10:10" x14ac:dyDescent="0.25">
      <c r="J71" s="204"/>
    </row>
    <row r="72" spans="10:10" x14ac:dyDescent="0.25">
      <c r="J72" s="204"/>
    </row>
    <row r="73" spans="10:10" x14ac:dyDescent="0.25">
      <c r="J73" s="204"/>
    </row>
    <row r="74" spans="10:10" x14ac:dyDescent="0.25">
      <c r="J74" s="204"/>
    </row>
    <row r="75" spans="10:10" x14ac:dyDescent="0.25">
      <c r="J75" s="204"/>
    </row>
    <row r="76" spans="10:10" x14ac:dyDescent="0.25">
      <c r="J76" s="204"/>
    </row>
    <row r="77" spans="10:10" x14ac:dyDescent="0.25">
      <c r="J77" s="204"/>
    </row>
    <row r="78" spans="10:10" x14ac:dyDescent="0.25">
      <c r="J78" s="204"/>
    </row>
    <row r="79" spans="10:10" x14ac:dyDescent="0.25">
      <c r="J79" s="204"/>
    </row>
    <row r="80" spans="10:10" x14ac:dyDescent="0.25">
      <c r="J80" s="204"/>
    </row>
    <row r="81" spans="10:10" x14ac:dyDescent="0.25">
      <c r="J81" s="204"/>
    </row>
    <row r="82" spans="10:10" x14ac:dyDescent="0.25">
      <c r="J82" s="204"/>
    </row>
    <row r="83" spans="10:10" x14ac:dyDescent="0.25">
      <c r="J83" s="204"/>
    </row>
    <row r="84" spans="10:10" x14ac:dyDescent="0.25">
      <c r="J84" s="204"/>
    </row>
    <row r="85" spans="10:10" x14ac:dyDescent="0.25">
      <c r="J85" s="204"/>
    </row>
    <row r="86" spans="10:10" x14ac:dyDescent="0.25">
      <c r="J86" s="204"/>
    </row>
    <row r="87" spans="10:10" x14ac:dyDescent="0.25">
      <c r="J87" s="204"/>
    </row>
    <row r="88" spans="10:10" x14ac:dyDescent="0.25">
      <c r="J88" s="204"/>
    </row>
    <row r="89" spans="10:10" x14ac:dyDescent="0.25">
      <c r="J89" s="204"/>
    </row>
    <row r="90" spans="10:10" x14ac:dyDescent="0.25">
      <c r="J90" s="204"/>
    </row>
    <row r="91" spans="10:10" x14ac:dyDescent="0.25">
      <c r="J91" s="204"/>
    </row>
    <row r="92" spans="10:10" x14ac:dyDescent="0.25">
      <c r="J92" s="204"/>
    </row>
  </sheetData>
  <mergeCells count="3">
    <mergeCell ref="B1:H1"/>
    <mergeCell ref="B2:H2"/>
    <mergeCell ref="B28:H28"/>
  </mergeCells>
  <pageMargins left="0.7" right="0.7" top="0.75" bottom="0.75" header="0.3" footer="0.3"/>
  <pageSetup paperSize="9" scale="1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showGridLines="0" view="pageBreakPreview" topLeftCell="B3" zoomScaleNormal="100" zoomScaleSheetLayoutView="100" workbookViewId="0">
      <selection activeCell="B3" sqref="B3"/>
    </sheetView>
  </sheetViews>
  <sheetFormatPr defaultRowHeight="15" x14ac:dyDescent="0.25"/>
  <cols>
    <col min="1" max="1" width="9.140625" style="327" hidden="1" customWidth="1"/>
    <col min="2" max="2" width="45.42578125" style="369" customWidth="1"/>
    <col min="3" max="3" width="18.140625" style="369" customWidth="1"/>
    <col min="4" max="4" width="21.140625" style="369" customWidth="1"/>
    <col min="5" max="7" width="15.42578125" style="369" customWidth="1"/>
    <col min="8" max="8" width="22.7109375" style="370" customWidth="1"/>
    <col min="9" max="9" width="15.140625" style="204" bestFit="1" customWidth="1"/>
    <col min="10" max="10" width="16.5703125" style="327" bestFit="1" customWidth="1"/>
    <col min="11" max="13" width="9.140625" style="327"/>
    <col min="14" max="15" width="9.140625" style="50"/>
    <col min="16" max="256" width="9.140625" style="327"/>
    <col min="257" max="257" width="0" style="327" hidden="1" customWidth="1"/>
    <col min="258" max="258" width="61.28515625" style="327" customWidth="1"/>
    <col min="259" max="259" width="18.140625" style="327" customWidth="1"/>
    <col min="260" max="260" width="21.140625" style="327" customWidth="1"/>
    <col min="261" max="263" width="15.42578125" style="327" customWidth="1"/>
    <col min="264" max="264" width="22.7109375" style="327" customWidth="1"/>
    <col min="265" max="265" width="15.140625" style="327" bestFit="1" customWidth="1"/>
    <col min="266" max="266" width="16.5703125" style="327" bestFit="1" customWidth="1"/>
    <col min="267" max="512" width="9.140625" style="327"/>
    <col min="513" max="513" width="0" style="327" hidden="1" customWidth="1"/>
    <col min="514" max="514" width="61.28515625" style="327" customWidth="1"/>
    <col min="515" max="515" width="18.140625" style="327" customWidth="1"/>
    <col min="516" max="516" width="21.140625" style="327" customWidth="1"/>
    <col min="517" max="519" width="15.42578125" style="327" customWidth="1"/>
    <col min="520" max="520" width="22.7109375" style="327" customWidth="1"/>
    <col min="521" max="521" width="15.140625" style="327" bestFit="1" customWidth="1"/>
    <col min="522" max="522" width="16.5703125" style="327" bestFit="1" customWidth="1"/>
    <col min="523" max="768" width="9.140625" style="327"/>
    <col min="769" max="769" width="0" style="327" hidden="1" customWidth="1"/>
    <col min="770" max="770" width="61.28515625" style="327" customWidth="1"/>
    <col min="771" max="771" width="18.140625" style="327" customWidth="1"/>
    <col min="772" max="772" width="21.140625" style="327" customWidth="1"/>
    <col min="773" max="775" width="15.42578125" style="327" customWidth="1"/>
    <col min="776" max="776" width="22.7109375" style="327" customWidth="1"/>
    <col min="777" max="777" width="15.140625" style="327" bestFit="1" customWidth="1"/>
    <col min="778" max="778" width="16.5703125" style="327" bestFit="1" customWidth="1"/>
    <col min="779" max="1024" width="9.140625" style="327"/>
    <col min="1025" max="1025" width="0" style="327" hidden="1" customWidth="1"/>
    <col min="1026" max="1026" width="61.28515625" style="327" customWidth="1"/>
    <col min="1027" max="1027" width="18.140625" style="327" customWidth="1"/>
    <col min="1028" max="1028" width="21.140625" style="327" customWidth="1"/>
    <col min="1029" max="1031" width="15.42578125" style="327" customWidth="1"/>
    <col min="1032" max="1032" width="22.7109375" style="327" customWidth="1"/>
    <col min="1033" max="1033" width="15.140625" style="327" bestFit="1" customWidth="1"/>
    <col min="1034" max="1034" width="16.5703125" style="327" bestFit="1" customWidth="1"/>
    <col min="1035" max="1280" width="9.140625" style="327"/>
    <col min="1281" max="1281" width="0" style="327" hidden="1" customWidth="1"/>
    <col min="1282" max="1282" width="61.28515625" style="327" customWidth="1"/>
    <col min="1283" max="1283" width="18.140625" style="327" customWidth="1"/>
    <col min="1284" max="1284" width="21.140625" style="327" customWidth="1"/>
    <col min="1285" max="1287" width="15.42578125" style="327" customWidth="1"/>
    <col min="1288" max="1288" width="22.7109375" style="327" customWidth="1"/>
    <col min="1289" max="1289" width="15.140625" style="327" bestFit="1" customWidth="1"/>
    <col min="1290" max="1290" width="16.5703125" style="327" bestFit="1" customWidth="1"/>
    <col min="1291" max="1536" width="9.140625" style="327"/>
    <col min="1537" max="1537" width="0" style="327" hidden="1" customWidth="1"/>
    <col min="1538" max="1538" width="61.28515625" style="327" customWidth="1"/>
    <col min="1539" max="1539" width="18.140625" style="327" customWidth="1"/>
    <col min="1540" max="1540" width="21.140625" style="327" customWidth="1"/>
    <col min="1541" max="1543" width="15.42578125" style="327" customWidth="1"/>
    <col min="1544" max="1544" width="22.7109375" style="327" customWidth="1"/>
    <col min="1545" max="1545" width="15.140625" style="327" bestFit="1" customWidth="1"/>
    <col min="1546" max="1546" width="16.5703125" style="327" bestFit="1" customWidth="1"/>
    <col min="1547" max="1792" width="9.140625" style="327"/>
    <col min="1793" max="1793" width="0" style="327" hidden="1" customWidth="1"/>
    <col min="1794" max="1794" width="61.28515625" style="327" customWidth="1"/>
    <col min="1795" max="1795" width="18.140625" style="327" customWidth="1"/>
    <col min="1796" max="1796" width="21.140625" style="327" customWidth="1"/>
    <col min="1797" max="1799" width="15.42578125" style="327" customWidth="1"/>
    <col min="1800" max="1800" width="22.7109375" style="327" customWidth="1"/>
    <col min="1801" max="1801" width="15.140625" style="327" bestFit="1" customWidth="1"/>
    <col min="1802" max="1802" width="16.5703125" style="327" bestFit="1" customWidth="1"/>
    <col min="1803" max="2048" width="9.140625" style="327"/>
    <col min="2049" max="2049" width="0" style="327" hidden="1" customWidth="1"/>
    <col min="2050" max="2050" width="61.28515625" style="327" customWidth="1"/>
    <col min="2051" max="2051" width="18.140625" style="327" customWidth="1"/>
    <col min="2052" max="2052" width="21.140625" style="327" customWidth="1"/>
    <col min="2053" max="2055" width="15.42578125" style="327" customWidth="1"/>
    <col min="2056" max="2056" width="22.7109375" style="327" customWidth="1"/>
    <col min="2057" max="2057" width="15.140625" style="327" bestFit="1" customWidth="1"/>
    <col min="2058" max="2058" width="16.5703125" style="327" bestFit="1" customWidth="1"/>
    <col min="2059" max="2304" width="9.140625" style="327"/>
    <col min="2305" max="2305" width="0" style="327" hidden="1" customWidth="1"/>
    <col min="2306" max="2306" width="61.28515625" style="327" customWidth="1"/>
    <col min="2307" max="2307" width="18.140625" style="327" customWidth="1"/>
    <col min="2308" max="2308" width="21.140625" style="327" customWidth="1"/>
    <col min="2309" max="2311" width="15.42578125" style="327" customWidth="1"/>
    <col min="2312" max="2312" width="22.7109375" style="327" customWidth="1"/>
    <col min="2313" max="2313" width="15.140625" style="327" bestFit="1" customWidth="1"/>
    <col min="2314" max="2314" width="16.5703125" style="327" bestFit="1" customWidth="1"/>
    <col min="2315" max="2560" width="9.140625" style="327"/>
    <col min="2561" max="2561" width="0" style="327" hidden="1" customWidth="1"/>
    <col min="2562" max="2562" width="61.28515625" style="327" customWidth="1"/>
    <col min="2563" max="2563" width="18.140625" style="327" customWidth="1"/>
    <col min="2564" max="2564" width="21.140625" style="327" customWidth="1"/>
    <col min="2565" max="2567" width="15.42578125" style="327" customWidth="1"/>
    <col min="2568" max="2568" width="22.7109375" style="327" customWidth="1"/>
    <col min="2569" max="2569" width="15.140625" style="327" bestFit="1" customWidth="1"/>
    <col min="2570" max="2570" width="16.5703125" style="327" bestFit="1" customWidth="1"/>
    <col min="2571" max="2816" width="9.140625" style="327"/>
    <col min="2817" max="2817" width="0" style="327" hidden="1" customWidth="1"/>
    <col min="2818" max="2818" width="61.28515625" style="327" customWidth="1"/>
    <col min="2819" max="2819" width="18.140625" style="327" customWidth="1"/>
    <col min="2820" max="2820" width="21.140625" style="327" customWidth="1"/>
    <col min="2821" max="2823" width="15.42578125" style="327" customWidth="1"/>
    <col min="2824" max="2824" width="22.7109375" style="327" customWidth="1"/>
    <col min="2825" max="2825" width="15.140625" style="327" bestFit="1" customWidth="1"/>
    <col min="2826" max="2826" width="16.5703125" style="327" bestFit="1" customWidth="1"/>
    <col min="2827" max="3072" width="9.140625" style="327"/>
    <col min="3073" max="3073" width="0" style="327" hidden="1" customWidth="1"/>
    <col min="3074" max="3074" width="61.28515625" style="327" customWidth="1"/>
    <col min="3075" max="3075" width="18.140625" style="327" customWidth="1"/>
    <col min="3076" max="3076" width="21.140625" style="327" customWidth="1"/>
    <col min="3077" max="3079" width="15.42578125" style="327" customWidth="1"/>
    <col min="3080" max="3080" width="22.7109375" style="327" customWidth="1"/>
    <col min="3081" max="3081" width="15.140625" style="327" bestFit="1" customWidth="1"/>
    <col min="3082" max="3082" width="16.5703125" style="327" bestFit="1" customWidth="1"/>
    <col min="3083" max="3328" width="9.140625" style="327"/>
    <col min="3329" max="3329" width="0" style="327" hidden="1" customWidth="1"/>
    <col min="3330" max="3330" width="61.28515625" style="327" customWidth="1"/>
    <col min="3331" max="3331" width="18.140625" style="327" customWidth="1"/>
    <col min="3332" max="3332" width="21.140625" style="327" customWidth="1"/>
    <col min="3333" max="3335" width="15.42578125" style="327" customWidth="1"/>
    <col min="3336" max="3336" width="22.7109375" style="327" customWidth="1"/>
    <col min="3337" max="3337" width="15.140625" style="327" bestFit="1" customWidth="1"/>
    <col min="3338" max="3338" width="16.5703125" style="327" bestFit="1" customWidth="1"/>
    <col min="3339" max="3584" width="9.140625" style="327"/>
    <col min="3585" max="3585" width="0" style="327" hidden="1" customWidth="1"/>
    <col min="3586" max="3586" width="61.28515625" style="327" customWidth="1"/>
    <col min="3587" max="3587" width="18.140625" style="327" customWidth="1"/>
    <col min="3588" max="3588" width="21.140625" style="327" customWidth="1"/>
    <col min="3589" max="3591" width="15.42578125" style="327" customWidth="1"/>
    <col min="3592" max="3592" width="22.7109375" style="327" customWidth="1"/>
    <col min="3593" max="3593" width="15.140625" style="327" bestFit="1" customWidth="1"/>
    <col min="3594" max="3594" width="16.5703125" style="327" bestFit="1" customWidth="1"/>
    <col min="3595" max="3840" width="9.140625" style="327"/>
    <col min="3841" max="3841" width="0" style="327" hidden="1" customWidth="1"/>
    <col min="3842" max="3842" width="61.28515625" style="327" customWidth="1"/>
    <col min="3843" max="3843" width="18.140625" style="327" customWidth="1"/>
    <col min="3844" max="3844" width="21.140625" style="327" customWidth="1"/>
    <col min="3845" max="3847" width="15.42578125" style="327" customWidth="1"/>
    <col min="3848" max="3848" width="22.7109375" style="327" customWidth="1"/>
    <col min="3849" max="3849" width="15.140625" style="327" bestFit="1" customWidth="1"/>
    <col min="3850" max="3850" width="16.5703125" style="327" bestFit="1" customWidth="1"/>
    <col min="3851" max="4096" width="9.140625" style="327"/>
    <col min="4097" max="4097" width="0" style="327" hidden="1" customWidth="1"/>
    <col min="4098" max="4098" width="61.28515625" style="327" customWidth="1"/>
    <col min="4099" max="4099" width="18.140625" style="327" customWidth="1"/>
    <col min="4100" max="4100" width="21.140625" style="327" customWidth="1"/>
    <col min="4101" max="4103" width="15.42578125" style="327" customWidth="1"/>
    <col min="4104" max="4104" width="22.7109375" style="327" customWidth="1"/>
    <col min="4105" max="4105" width="15.140625" style="327" bestFit="1" customWidth="1"/>
    <col min="4106" max="4106" width="16.5703125" style="327" bestFit="1" customWidth="1"/>
    <col min="4107" max="4352" width="9.140625" style="327"/>
    <col min="4353" max="4353" width="0" style="327" hidden="1" customWidth="1"/>
    <col min="4354" max="4354" width="61.28515625" style="327" customWidth="1"/>
    <col min="4355" max="4355" width="18.140625" style="327" customWidth="1"/>
    <col min="4356" max="4356" width="21.140625" style="327" customWidth="1"/>
    <col min="4357" max="4359" width="15.42578125" style="327" customWidth="1"/>
    <col min="4360" max="4360" width="22.7109375" style="327" customWidth="1"/>
    <col min="4361" max="4361" width="15.140625" style="327" bestFit="1" customWidth="1"/>
    <col min="4362" max="4362" width="16.5703125" style="327" bestFit="1" customWidth="1"/>
    <col min="4363" max="4608" width="9.140625" style="327"/>
    <col min="4609" max="4609" width="0" style="327" hidden="1" customWidth="1"/>
    <col min="4610" max="4610" width="61.28515625" style="327" customWidth="1"/>
    <col min="4611" max="4611" width="18.140625" style="327" customWidth="1"/>
    <col min="4612" max="4612" width="21.140625" style="327" customWidth="1"/>
    <col min="4613" max="4615" width="15.42578125" style="327" customWidth="1"/>
    <col min="4616" max="4616" width="22.7109375" style="327" customWidth="1"/>
    <col min="4617" max="4617" width="15.140625" style="327" bestFit="1" customWidth="1"/>
    <col min="4618" max="4618" width="16.5703125" style="327" bestFit="1" customWidth="1"/>
    <col min="4619" max="4864" width="9.140625" style="327"/>
    <col min="4865" max="4865" width="0" style="327" hidden="1" customWidth="1"/>
    <col min="4866" max="4866" width="61.28515625" style="327" customWidth="1"/>
    <col min="4867" max="4867" width="18.140625" style="327" customWidth="1"/>
    <col min="4868" max="4868" width="21.140625" style="327" customWidth="1"/>
    <col min="4869" max="4871" width="15.42578125" style="327" customWidth="1"/>
    <col min="4872" max="4872" width="22.7109375" style="327" customWidth="1"/>
    <col min="4873" max="4873" width="15.140625" style="327" bestFit="1" customWidth="1"/>
    <col min="4874" max="4874" width="16.5703125" style="327" bestFit="1" customWidth="1"/>
    <col min="4875" max="5120" width="9.140625" style="327"/>
    <col min="5121" max="5121" width="0" style="327" hidden="1" customWidth="1"/>
    <col min="5122" max="5122" width="61.28515625" style="327" customWidth="1"/>
    <col min="5123" max="5123" width="18.140625" style="327" customWidth="1"/>
    <col min="5124" max="5124" width="21.140625" style="327" customWidth="1"/>
    <col min="5125" max="5127" width="15.42578125" style="327" customWidth="1"/>
    <col min="5128" max="5128" width="22.7109375" style="327" customWidth="1"/>
    <col min="5129" max="5129" width="15.140625" style="327" bestFit="1" customWidth="1"/>
    <col min="5130" max="5130" width="16.5703125" style="327" bestFit="1" customWidth="1"/>
    <col min="5131" max="5376" width="9.140625" style="327"/>
    <col min="5377" max="5377" width="0" style="327" hidden="1" customWidth="1"/>
    <col min="5378" max="5378" width="61.28515625" style="327" customWidth="1"/>
    <col min="5379" max="5379" width="18.140625" style="327" customWidth="1"/>
    <col min="5380" max="5380" width="21.140625" style="327" customWidth="1"/>
    <col min="5381" max="5383" width="15.42578125" style="327" customWidth="1"/>
    <col min="5384" max="5384" width="22.7109375" style="327" customWidth="1"/>
    <col min="5385" max="5385" width="15.140625" style="327" bestFit="1" customWidth="1"/>
    <col min="5386" max="5386" width="16.5703125" style="327" bestFit="1" customWidth="1"/>
    <col min="5387" max="5632" width="9.140625" style="327"/>
    <col min="5633" max="5633" width="0" style="327" hidden="1" customWidth="1"/>
    <col min="5634" max="5634" width="61.28515625" style="327" customWidth="1"/>
    <col min="5635" max="5635" width="18.140625" style="327" customWidth="1"/>
    <col min="5636" max="5636" width="21.140625" style="327" customWidth="1"/>
    <col min="5637" max="5639" width="15.42578125" style="327" customWidth="1"/>
    <col min="5640" max="5640" width="22.7109375" style="327" customWidth="1"/>
    <col min="5641" max="5641" width="15.140625" style="327" bestFit="1" customWidth="1"/>
    <col min="5642" max="5642" width="16.5703125" style="327" bestFit="1" customWidth="1"/>
    <col min="5643" max="5888" width="9.140625" style="327"/>
    <col min="5889" max="5889" width="0" style="327" hidden="1" customWidth="1"/>
    <col min="5890" max="5890" width="61.28515625" style="327" customWidth="1"/>
    <col min="5891" max="5891" width="18.140625" style="327" customWidth="1"/>
    <col min="5892" max="5892" width="21.140625" style="327" customWidth="1"/>
    <col min="5893" max="5895" width="15.42578125" style="327" customWidth="1"/>
    <col min="5896" max="5896" width="22.7109375" style="327" customWidth="1"/>
    <col min="5897" max="5897" width="15.140625" style="327" bestFit="1" customWidth="1"/>
    <col min="5898" max="5898" width="16.5703125" style="327" bestFit="1" customWidth="1"/>
    <col min="5899" max="6144" width="9.140625" style="327"/>
    <col min="6145" max="6145" width="0" style="327" hidden="1" customWidth="1"/>
    <col min="6146" max="6146" width="61.28515625" style="327" customWidth="1"/>
    <col min="6147" max="6147" width="18.140625" style="327" customWidth="1"/>
    <col min="6148" max="6148" width="21.140625" style="327" customWidth="1"/>
    <col min="6149" max="6151" width="15.42578125" style="327" customWidth="1"/>
    <col min="6152" max="6152" width="22.7109375" style="327" customWidth="1"/>
    <col min="6153" max="6153" width="15.140625" style="327" bestFit="1" customWidth="1"/>
    <col min="6154" max="6154" width="16.5703125" style="327" bestFit="1" customWidth="1"/>
    <col min="6155" max="6400" width="9.140625" style="327"/>
    <col min="6401" max="6401" width="0" style="327" hidden="1" customWidth="1"/>
    <col min="6402" max="6402" width="61.28515625" style="327" customWidth="1"/>
    <col min="6403" max="6403" width="18.140625" style="327" customWidth="1"/>
    <col min="6404" max="6404" width="21.140625" style="327" customWidth="1"/>
    <col min="6405" max="6407" width="15.42578125" style="327" customWidth="1"/>
    <col min="6408" max="6408" width="22.7109375" style="327" customWidth="1"/>
    <col min="6409" max="6409" width="15.140625" style="327" bestFit="1" customWidth="1"/>
    <col min="6410" max="6410" width="16.5703125" style="327" bestFit="1" customWidth="1"/>
    <col min="6411" max="6656" width="9.140625" style="327"/>
    <col min="6657" max="6657" width="0" style="327" hidden="1" customWidth="1"/>
    <col min="6658" max="6658" width="61.28515625" style="327" customWidth="1"/>
    <col min="6659" max="6659" width="18.140625" style="327" customWidth="1"/>
    <col min="6660" max="6660" width="21.140625" style="327" customWidth="1"/>
    <col min="6661" max="6663" width="15.42578125" style="327" customWidth="1"/>
    <col min="6664" max="6664" width="22.7109375" style="327" customWidth="1"/>
    <col min="6665" max="6665" width="15.140625" style="327" bestFit="1" customWidth="1"/>
    <col min="6666" max="6666" width="16.5703125" style="327" bestFit="1" customWidth="1"/>
    <col min="6667" max="6912" width="9.140625" style="327"/>
    <col min="6913" max="6913" width="0" style="327" hidden="1" customWidth="1"/>
    <col min="6914" max="6914" width="61.28515625" style="327" customWidth="1"/>
    <col min="6915" max="6915" width="18.140625" style="327" customWidth="1"/>
    <col min="6916" max="6916" width="21.140625" style="327" customWidth="1"/>
    <col min="6917" max="6919" width="15.42578125" style="327" customWidth="1"/>
    <col min="6920" max="6920" width="22.7109375" style="327" customWidth="1"/>
    <col min="6921" max="6921" width="15.140625" style="327" bestFit="1" customWidth="1"/>
    <col min="6922" max="6922" width="16.5703125" style="327" bestFit="1" customWidth="1"/>
    <col min="6923" max="7168" width="9.140625" style="327"/>
    <col min="7169" max="7169" width="0" style="327" hidden="1" customWidth="1"/>
    <col min="7170" max="7170" width="61.28515625" style="327" customWidth="1"/>
    <col min="7171" max="7171" width="18.140625" style="327" customWidth="1"/>
    <col min="7172" max="7172" width="21.140625" style="327" customWidth="1"/>
    <col min="7173" max="7175" width="15.42578125" style="327" customWidth="1"/>
    <col min="7176" max="7176" width="22.7109375" style="327" customWidth="1"/>
    <col min="7177" max="7177" width="15.140625" style="327" bestFit="1" customWidth="1"/>
    <col min="7178" max="7178" width="16.5703125" style="327" bestFit="1" customWidth="1"/>
    <col min="7179" max="7424" width="9.140625" style="327"/>
    <col min="7425" max="7425" width="0" style="327" hidden="1" customWidth="1"/>
    <col min="7426" max="7426" width="61.28515625" style="327" customWidth="1"/>
    <col min="7427" max="7427" width="18.140625" style="327" customWidth="1"/>
    <col min="7428" max="7428" width="21.140625" style="327" customWidth="1"/>
    <col min="7429" max="7431" width="15.42578125" style="327" customWidth="1"/>
    <col min="7432" max="7432" width="22.7109375" style="327" customWidth="1"/>
    <col min="7433" max="7433" width="15.140625" style="327" bestFit="1" customWidth="1"/>
    <col min="7434" max="7434" width="16.5703125" style="327" bestFit="1" customWidth="1"/>
    <col min="7435" max="7680" width="9.140625" style="327"/>
    <col min="7681" max="7681" width="0" style="327" hidden="1" customWidth="1"/>
    <col min="7682" max="7682" width="61.28515625" style="327" customWidth="1"/>
    <col min="7683" max="7683" width="18.140625" style="327" customWidth="1"/>
    <col min="7684" max="7684" width="21.140625" style="327" customWidth="1"/>
    <col min="7685" max="7687" width="15.42578125" style="327" customWidth="1"/>
    <col min="7688" max="7688" width="22.7109375" style="327" customWidth="1"/>
    <col min="7689" max="7689" width="15.140625" style="327" bestFit="1" customWidth="1"/>
    <col min="7690" max="7690" width="16.5703125" style="327" bestFit="1" customWidth="1"/>
    <col min="7691" max="7936" width="9.140625" style="327"/>
    <col min="7937" max="7937" width="0" style="327" hidden="1" customWidth="1"/>
    <col min="7938" max="7938" width="61.28515625" style="327" customWidth="1"/>
    <col min="7939" max="7939" width="18.140625" style="327" customWidth="1"/>
    <col min="7940" max="7940" width="21.140625" style="327" customWidth="1"/>
    <col min="7941" max="7943" width="15.42578125" style="327" customWidth="1"/>
    <col min="7944" max="7944" width="22.7109375" style="327" customWidth="1"/>
    <col min="7945" max="7945" width="15.140625" style="327" bestFit="1" customWidth="1"/>
    <col min="7946" max="7946" width="16.5703125" style="327" bestFit="1" customWidth="1"/>
    <col min="7947" max="8192" width="9.140625" style="327"/>
    <col min="8193" max="8193" width="0" style="327" hidden="1" customWidth="1"/>
    <col min="8194" max="8194" width="61.28515625" style="327" customWidth="1"/>
    <col min="8195" max="8195" width="18.140625" style="327" customWidth="1"/>
    <col min="8196" max="8196" width="21.140625" style="327" customWidth="1"/>
    <col min="8197" max="8199" width="15.42578125" style="327" customWidth="1"/>
    <col min="8200" max="8200" width="22.7109375" style="327" customWidth="1"/>
    <col min="8201" max="8201" width="15.140625" style="327" bestFit="1" customWidth="1"/>
    <col min="8202" max="8202" width="16.5703125" style="327" bestFit="1" customWidth="1"/>
    <col min="8203" max="8448" width="9.140625" style="327"/>
    <col min="8449" max="8449" width="0" style="327" hidden="1" customWidth="1"/>
    <col min="8450" max="8450" width="61.28515625" style="327" customWidth="1"/>
    <col min="8451" max="8451" width="18.140625" style="327" customWidth="1"/>
    <col min="8452" max="8452" width="21.140625" style="327" customWidth="1"/>
    <col min="8453" max="8455" width="15.42578125" style="327" customWidth="1"/>
    <col min="8456" max="8456" width="22.7109375" style="327" customWidth="1"/>
    <col min="8457" max="8457" width="15.140625" style="327" bestFit="1" customWidth="1"/>
    <col min="8458" max="8458" width="16.5703125" style="327" bestFit="1" customWidth="1"/>
    <col min="8459" max="8704" width="9.140625" style="327"/>
    <col min="8705" max="8705" width="0" style="327" hidden="1" customWidth="1"/>
    <col min="8706" max="8706" width="61.28515625" style="327" customWidth="1"/>
    <col min="8707" max="8707" width="18.140625" style="327" customWidth="1"/>
    <col min="8708" max="8708" width="21.140625" style="327" customWidth="1"/>
    <col min="8709" max="8711" width="15.42578125" style="327" customWidth="1"/>
    <col min="8712" max="8712" width="22.7109375" style="327" customWidth="1"/>
    <col min="8713" max="8713" width="15.140625" style="327" bestFit="1" customWidth="1"/>
    <col min="8714" max="8714" width="16.5703125" style="327" bestFit="1" customWidth="1"/>
    <col min="8715" max="8960" width="9.140625" style="327"/>
    <col min="8961" max="8961" width="0" style="327" hidden="1" customWidth="1"/>
    <col min="8962" max="8962" width="61.28515625" style="327" customWidth="1"/>
    <col min="8963" max="8963" width="18.140625" style="327" customWidth="1"/>
    <col min="8964" max="8964" width="21.140625" style="327" customWidth="1"/>
    <col min="8965" max="8967" width="15.42578125" style="327" customWidth="1"/>
    <col min="8968" max="8968" width="22.7109375" style="327" customWidth="1"/>
    <col min="8969" max="8969" width="15.140625" style="327" bestFit="1" customWidth="1"/>
    <col min="8970" max="8970" width="16.5703125" style="327" bestFit="1" customWidth="1"/>
    <col min="8971" max="9216" width="9.140625" style="327"/>
    <col min="9217" max="9217" width="0" style="327" hidden="1" customWidth="1"/>
    <col min="9218" max="9218" width="61.28515625" style="327" customWidth="1"/>
    <col min="9219" max="9219" width="18.140625" style="327" customWidth="1"/>
    <col min="9220" max="9220" width="21.140625" style="327" customWidth="1"/>
    <col min="9221" max="9223" width="15.42578125" style="327" customWidth="1"/>
    <col min="9224" max="9224" width="22.7109375" style="327" customWidth="1"/>
    <col min="9225" max="9225" width="15.140625" style="327" bestFit="1" customWidth="1"/>
    <col min="9226" max="9226" width="16.5703125" style="327" bestFit="1" customWidth="1"/>
    <col min="9227" max="9472" width="9.140625" style="327"/>
    <col min="9473" max="9473" width="0" style="327" hidden="1" customWidth="1"/>
    <col min="9474" max="9474" width="61.28515625" style="327" customWidth="1"/>
    <col min="9475" max="9475" width="18.140625" style="327" customWidth="1"/>
    <col min="9476" max="9476" width="21.140625" style="327" customWidth="1"/>
    <col min="9477" max="9479" width="15.42578125" style="327" customWidth="1"/>
    <col min="9480" max="9480" width="22.7109375" style="327" customWidth="1"/>
    <col min="9481" max="9481" width="15.140625" style="327" bestFit="1" customWidth="1"/>
    <col min="9482" max="9482" width="16.5703125" style="327" bestFit="1" customWidth="1"/>
    <col min="9483" max="9728" width="9.140625" style="327"/>
    <col min="9729" max="9729" width="0" style="327" hidden="1" customWidth="1"/>
    <col min="9730" max="9730" width="61.28515625" style="327" customWidth="1"/>
    <col min="9731" max="9731" width="18.140625" style="327" customWidth="1"/>
    <col min="9732" max="9732" width="21.140625" style="327" customWidth="1"/>
    <col min="9733" max="9735" width="15.42578125" style="327" customWidth="1"/>
    <col min="9736" max="9736" width="22.7109375" style="327" customWidth="1"/>
    <col min="9737" max="9737" width="15.140625" style="327" bestFit="1" customWidth="1"/>
    <col min="9738" max="9738" width="16.5703125" style="327" bestFit="1" customWidth="1"/>
    <col min="9739" max="9984" width="9.140625" style="327"/>
    <col min="9985" max="9985" width="0" style="327" hidden="1" customWidth="1"/>
    <col min="9986" max="9986" width="61.28515625" style="327" customWidth="1"/>
    <col min="9987" max="9987" width="18.140625" style="327" customWidth="1"/>
    <col min="9988" max="9988" width="21.140625" style="327" customWidth="1"/>
    <col min="9989" max="9991" width="15.42578125" style="327" customWidth="1"/>
    <col min="9992" max="9992" width="22.7109375" style="327" customWidth="1"/>
    <col min="9993" max="9993" width="15.140625" style="327" bestFit="1" customWidth="1"/>
    <col min="9994" max="9994" width="16.5703125" style="327" bestFit="1" customWidth="1"/>
    <col min="9995" max="10240" width="9.140625" style="327"/>
    <col min="10241" max="10241" width="0" style="327" hidden="1" customWidth="1"/>
    <col min="10242" max="10242" width="61.28515625" style="327" customWidth="1"/>
    <col min="10243" max="10243" width="18.140625" style="327" customWidth="1"/>
    <col min="10244" max="10244" width="21.140625" style="327" customWidth="1"/>
    <col min="10245" max="10247" width="15.42578125" style="327" customWidth="1"/>
    <col min="10248" max="10248" width="22.7109375" style="327" customWidth="1"/>
    <col min="10249" max="10249" width="15.140625" style="327" bestFit="1" customWidth="1"/>
    <col min="10250" max="10250" width="16.5703125" style="327" bestFit="1" customWidth="1"/>
    <col min="10251" max="10496" width="9.140625" style="327"/>
    <col min="10497" max="10497" width="0" style="327" hidden="1" customWidth="1"/>
    <col min="10498" max="10498" width="61.28515625" style="327" customWidth="1"/>
    <col min="10499" max="10499" width="18.140625" style="327" customWidth="1"/>
    <col min="10500" max="10500" width="21.140625" style="327" customWidth="1"/>
    <col min="10501" max="10503" width="15.42578125" style="327" customWidth="1"/>
    <col min="10504" max="10504" width="22.7109375" style="327" customWidth="1"/>
    <col min="10505" max="10505" width="15.140625" style="327" bestFit="1" customWidth="1"/>
    <col min="10506" max="10506" width="16.5703125" style="327" bestFit="1" customWidth="1"/>
    <col min="10507" max="10752" width="9.140625" style="327"/>
    <col min="10753" max="10753" width="0" style="327" hidden="1" customWidth="1"/>
    <col min="10754" max="10754" width="61.28515625" style="327" customWidth="1"/>
    <col min="10755" max="10755" width="18.140625" style="327" customWidth="1"/>
    <col min="10756" max="10756" width="21.140625" style="327" customWidth="1"/>
    <col min="10757" max="10759" width="15.42578125" style="327" customWidth="1"/>
    <col min="10760" max="10760" width="22.7109375" style="327" customWidth="1"/>
    <col min="10761" max="10761" width="15.140625" style="327" bestFit="1" customWidth="1"/>
    <col min="10762" max="10762" width="16.5703125" style="327" bestFit="1" customWidth="1"/>
    <col min="10763" max="11008" width="9.140625" style="327"/>
    <col min="11009" max="11009" width="0" style="327" hidden="1" customWidth="1"/>
    <col min="11010" max="11010" width="61.28515625" style="327" customWidth="1"/>
    <col min="11011" max="11011" width="18.140625" style="327" customWidth="1"/>
    <col min="11012" max="11012" width="21.140625" style="327" customWidth="1"/>
    <col min="11013" max="11015" width="15.42578125" style="327" customWidth="1"/>
    <col min="11016" max="11016" width="22.7109375" style="327" customWidth="1"/>
    <col min="11017" max="11017" width="15.140625" style="327" bestFit="1" customWidth="1"/>
    <col min="11018" max="11018" width="16.5703125" style="327" bestFit="1" customWidth="1"/>
    <col min="11019" max="11264" width="9.140625" style="327"/>
    <col min="11265" max="11265" width="0" style="327" hidden="1" customWidth="1"/>
    <col min="11266" max="11266" width="61.28515625" style="327" customWidth="1"/>
    <col min="11267" max="11267" width="18.140625" style="327" customWidth="1"/>
    <col min="11268" max="11268" width="21.140625" style="327" customWidth="1"/>
    <col min="11269" max="11271" width="15.42578125" style="327" customWidth="1"/>
    <col min="11272" max="11272" width="22.7109375" style="327" customWidth="1"/>
    <col min="11273" max="11273" width="15.140625" style="327" bestFit="1" customWidth="1"/>
    <col min="11274" max="11274" width="16.5703125" style="327" bestFit="1" customWidth="1"/>
    <col min="11275" max="11520" width="9.140625" style="327"/>
    <col min="11521" max="11521" width="0" style="327" hidden="1" customWidth="1"/>
    <col min="11522" max="11522" width="61.28515625" style="327" customWidth="1"/>
    <col min="11523" max="11523" width="18.140625" style="327" customWidth="1"/>
    <col min="11524" max="11524" width="21.140625" style="327" customWidth="1"/>
    <col min="11525" max="11527" width="15.42578125" style="327" customWidth="1"/>
    <col min="11528" max="11528" width="22.7109375" style="327" customWidth="1"/>
    <col min="11529" max="11529" width="15.140625" style="327" bestFit="1" customWidth="1"/>
    <col min="11530" max="11530" width="16.5703125" style="327" bestFit="1" customWidth="1"/>
    <col min="11531" max="11776" width="9.140625" style="327"/>
    <col min="11777" max="11777" width="0" style="327" hidden="1" customWidth="1"/>
    <col min="11778" max="11778" width="61.28515625" style="327" customWidth="1"/>
    <col min="11779" max="11779" width="18.140625" style="327" customWidth="1"/>
    <col min="11780" max="11780" width="21.140625" style="327" customWidth="1"/>
    <col min="11781" max="11783" width="15.42578125" style="327" customWidth="1"/>
    <col min="11784" max="11784" width="22.7109375" style="327" customWidth="1"/>
    <col min="11785" max="11785" width="15.140625" style="327" bestFit="1" customWidth="1"/>
    <col min="11786" max="11786" width="16.5703125" style="327" bestFit="1" customWidth="1"/>
    <col min="11787" max="12032" width="9.140625" style="327"/>
    <col min="12033" max="12033" width="0" style="327" hidden="1" customWidth="1"/>
    <col min="12034" max="12034" width="61.28515625" style="327" customWidth="1"/>
    <col min="12035" max="12035" width="18.140625" style="327" customWidth="1"/>
    <col min="12036" max="12036" width="21.140625" style="327" customWidth="1"/>
    <col min="12037" max="12039" width="15.42578125" style="327" customWidth="1"/>
    <col min="12040" max="12040" width="22.7109375" style="327" customWidth="1"/>
    <col min="12041" max="12041" width="15.140625" style="327" bestFit="1" customWidth="1"/>
    <col min="12042" max="12042" width="16.5703125" style="327" bestFit="1" customWidth="1"/>
    <col min="12043" max="12288" width="9.140625" style="327"/>
    <col min="12289" max="12289" width="0" style="327" hidden="1" customWidth="1"/>
    <col min="12290" max="12290" width="61.28515625" style="327" customWidth="1"/>
    <col min="12291" max="12291" width="18.140625" style="327" customWidth="1"/>
    <col min="12292" max="12292" width="21.140625" style="327" customWidth="1"/>
    <col min="12293" max="12295" width="15.42578125" style="327" customWidth="1"/>
    <col min="12296" max="12296" width="22.7109375" style="327" customWidth="1"/>
    <col min="12297" max="12297" width="15.140625" style="327" bestFit="1" customWidth="1"/>
    <col min="12298" max="12298" width="16.5703125" style="327" bestFit="1" customWidth="1"/>
    <col min="12299" max="12544" width="9.140625" style="327"/>
    <col min="12545" max="12545" width="0" style="327" hidden="1" customWidth="1"/>
    <col min="12546" max="12546" width="61.28515625" style="327" customWidth="1"/>
    <col min="12547" max="12547" width="18.140625" style="327" customWidth="1"/>
    <col min="12548" max="12548" width="21.140625" style="327" customWidth="1"/>
    <col min="12549" max="12551" width="15.42578125" style="327" customWidth="1"/>
    <col min="12552" max="12552" width="22.7109375" style="327" customWidth="1"/>
    <col min="12553" max="12553" width="15.140625" style="327" bestFit="1" customWidth="1"/>
    <col min="12554" max="12554" width="16.5703125" style="327" bestFit="1" customWidth="1"/>
    <col min="12555" max="12800" width="9.140625" style="327"/>
    <col min="12801" max="12801" width="0" style="327" hidden="1" customWidth="1"/>
    <col min="12802" max="12802" width="61.28515625" style="327" customWidth="1"/>
    <col min="12803" max="12803" width="18.140625" style="327" customWidth="1"/>
    <col min="12804" max="12804" width="21.140625" style="327" customWidth="1"/>
    <col min="12805" max="12807" width="15.42578125" style="327" customWidth="1"/>
    <col min="12808" max="12808" width="22.7109375" style="327" customWidth="1"/>
    <col min="12809" max="12809" width="15.140625" style="327" bestFit="1" customWidth="1"/>
    <col min="12810" max="12810" width="16.5703125" style="327" bestFit="1" customWidth="1"/>
    <col min="12811" max="13056" width="9.140625" style="327"/>
    <col min="13057" max="13057" width="0" style="327" hidden="1" customWidth="1"/>
    <col min="13058" max="13058" width="61.28515625" style="327" customWidth="1"/>
    <col min="13059" max="13059" width="18.140625" style="327" customWidth="1"/>
    <col min="13060" max="13060" width="21.140625" style="327" customWidth="1"/>
    <col min="13061" max="13063" width="15.42578125" style="327" customWidth="1"/>
    <col min="13064" max="13064" width="22.7109375" style="327" customWidth="1"/>
    <col min="13065" max="13065" width="15.140625" style="327" bestFit="1" customWidth="1"/>
    <col min="13066" max="13066" width="16.5703125" style="327" bestFit="1" customWidth="1"/>
    <col min="13067" max="13312" width="9.140625" style="327"/>
    <col min="13313" max="13313" width="0" style="327" hidden="1" customWidth="1"/>
    <col min="13314" max="13314" width="61.28515625" style="327" customWidth="1"/>
    <col min="13315" max="13315" width="18.140625" style="327" customWidth="1"/>
    <col min="13316" max="13316" width="21.140625" style="327" customWidth="1"/>
    <col min="13317" max="13319" width="15.42578125" style="327" customWidth="1"/>
    <col min="13320" max="13320" width="22.7109375" style="327" customWidth="1"/>
    <col min="13321" max="13321" width="15.140625" style="327" bestFit="1" customWidth="1"/>
    <col min="13322" max="13322" width="16.5703125" style="327" bestFit="1" customWidth="1"/>
    <col min="13323" max="13568" width="9.140625" style="327"/>
    <col min="13569" max="13569" width="0" style="327" hidden="1" customWidth="1"/>
    <col min="13570" max="13570" width="61.28515625" style="327" customWidth="1"/>
    <col min="13571" max="13571" width="18.140625" style="327" customWidth="1"/>
    <col min="13572" max="13572" width="21.140625" style="327" customWidth="1"/>
    <col min="13573" max="13575" width="15.42578125" style="327" customWidth="1"/>
    <col min="13576" max="13576" width="22.7109375" style="327" customWidth="1"/>
    <col min="13577" max="13577" width="15.140625" style="327" bestFit="1" customWidth="1"/>
    <col min="13578" max="13578" width="16.5703125" style="327" bestFit="1" customWidth="1"/>
    <col min="13579" max="13824" width="9.140625" style="327"/>
    <col min="13825" max="13825" width="0" style="327" hidden="1" customWidth="1"/>
    <col min="13826" max="13826" width="61.28515625" style="327" customWidth="1"/>
    <col min="13827" max="13827" width="18.140625" style="327" customWidth="1"/>
    <col min="13828" max="13828" width="21.140625" style="327" customWidth="1"/>
    <col min="13829" max="13831" width="15.42578125" style="327" customWidth="1"/>
    <col min="13832" max="13832" width="22.7109375" style="327" customWidth="1"/>
    <col min="13833" max="13833" width="15.140625" style="327" bestFit="1" customWidth="1"/>
    <col min="13834" max="13834" width="16.5703125" style="327" bestFit="1" customWidth="1"/>
    <col min="13835" max="14080" width="9.140625" style="327"/>
    <col min="14081" max="14081" width="0" style="327" hidden="1" customWidth="1"/>
    <col min="14082" max="14082" width="61.28515625" style="327" customWidth="1"/>
    <col min="14083" max="14083" width="18.140625" style="327" customWidth="1"/>
    <col min="14084" max="14084" width="21.140625" style="327" customWidth="1"/>
    <col min="14085" max="14087" width="15.42578125" style="327" customWidth="1"/>
    <col min="14088" max="14088" width="22.7109375" style="327" customWidth="1"/>
    <col min="14089" max="14089" width="15.140625" style="327" bestFit="1" customWidth="1"/>
    <col min="14090" max="14090" width="16.5703125" style="327" bestFit="1" customWidth="1"/>
    <col min="14091" max="14336" width="9.140625" style="327"/>
    <col min="14337" max="14337" width="0" style="327" hidden="1" customWidth="1"/>
    <col min="14338" max="14338" width="61.28515625" style="327" customWidth="1"/>
    <col min="14339" max="14339" width="18.140625" style="327" customWidth="1"/>
    <col min="14340" max="14340" width="21.140625" style="327" customWidth="1"/>
    <col min="14341" max="14343" width="15.42578125" style="327" customWidth="1"/>
    <col min="14344" max="14344" width="22.7109375" style="327" customWidth="1"/>
    <col min="14345" max="14345" width="15.140625" style="327" bestFit="1" customWidth="1"/>
    <col min="14346" max="14346" width="16.5703125" style="327" bestFit="1" customWidth="1"/>
    <col min="14347" max="14592" width="9.140625" style="327"/>
    <col min="14593" max="14593" width="0" style="327" hidden="1" customWidth="1"/>
    <col min="14594" max="14594" width="61.28515625" style="327" customWidth="1"/>
    <col min="14595" max="14595" width="18.140625" style="327" customWidth="1"/>
    <col min="14596" max="14596" width="21.140625" style="327" customWidth="1"/>
    <col min="14597" max="14599" width="15.42578125" style="327" customWidth="1"/>
    <col min="14600" max="14600" width="22.7109375" style="327" customWidth="1"/>
    <col min="14601" max="14601" width="15.140625" style="327" bestFit="1" customWidth="1"/>
    <col min="14602" max="14602" width="16.5703125" style="327" bestFit="1" customWidth="1"/>
    <col min="14603" max="14848" width="9.140625" style="327"/>
    <col min="14849" max="14849" width="0" style="327" hidden="1" customWidth="1"/>
    <col min="14850" max="14850" width="61.28515625" style="327" customWidth="1"/>
    <col min="14851" max="14851" width="18.140625" style="327" customWidth="1"/>
    <col min="14852" max="14852" width="21.140625" style="327" customWidth="1"/>
    <col min="14853" max="14855" width="15.42578125" style="327" customWidth="1"/>
    <col min="14856" max="14856" width="22.7109375" style="327" customWidth="1"/>
    <col min="14857" max="14857" width="15.140625" style="327" bestFit="1" customWidth="1"/>
    <col min="14858" max="14858" width="16.5703125" style="327" bestFit="1" customWidth="1"/>
    <col min="14859" max="15104" width="9.140625" style="327"/>
    <col min="15105" max="15105" width="0" style="327" hidden="1" customWidth="1"/>
    <col min="15106" max="15106" width="61.28515625" style="327" customWidth="1"/>
    <col min="15107" max="15107" width="18.140625" style="327" customWidth="1"/>
    <col min="15108" max="15108" width="21.140625" style="327" customWidth="1"/>
    <col min="15109" max="15111" width="15.42578125" style="327" customWidth="1"/>
    <col min="15112" max="15112" width="22.7109375" style="327" customWidth="1"/>
    <col min="15113" max="15113" width="15.140625" style="327" bestFit="1" customWidth="1"/>
    <col min="15114" max="15114" width="16.5703125" style="327" bestFit="1" customWidth="1"/>
    <col min="15115" max="15360" width="9.140625" style="327"/>
    <col min="15361" max="15361" width="0" style="327" hidden="1" customWidth="1"/>
    <col min="15362" max="15362" width="61.28515625" style="327" customWidth="1"/>
    <col min="15363" max="15363" width="18.140625" style="327" customWidth="1"/>
    <col min="15364" max="15364" width="21.140625" style="327" customWidth="1"/>
    <col min="15365" max="15367" width="15.42578125" style="327" customWidth="1"/>
    <col min="15368" max="15368" width="22.7109375" style="327" customWidth="1"/>
    <col min="15369" max="15369" width="15.140625" style="327" bestFit="1" customWidth="1"/>
    <col min="15370" max="15370" width="16.5703125" style="327" bestFit="1" customWidth="1"/>
    <col min="15371" max="15616" width="9.140625" style="327"/>
    <col min="15617" max="15617" width="0" style="327" hidden="1" customWidth="1"/>
    <col min="15618" max="15618" width="61.28515625" style="327" customWidth="1"/>
    <col min="15619" max="15619" width="18.140625" style="327" customWidth="1"/>
    <col min="15620" max="15620" width="21.140625" style="327" customWidth="1"/>
    <col min="15621" max="15623" width="15.42578125" style="327" customWidth="1"/>
    <col min="15624" max="15624" width="22.7109375" style="327" customWidth="1"/>
    <col min="15625" max="15625" width="15.140625" style="327" bestFit="1" customWidth="1"/>
    <col min="15626" max="15626" width="16.5703125" style="327" bestFit="1" customWidth="1"/>
    <col min="15627" max="15872" width="9.140625" style="327"/>
    <col min="15873" max="15873" width="0" style="327" hidden="1" customWidth="1"/>
    <col min="15874" max="15874" width="61.28515625" style="327" customWidth="1"/>
    <col min="15875" max="15875" width="18.140625" style="327" customWidth="1"/>
    <col min="15876" max="15876" width="21.140625" style="327" customWidth="1"/>
    <col min="15877" max="15879" width="15.42578125" style="327" customWidth="1"/>
    <col min="15880" max="15880" width="22.7109375" style="327" customWidth="1"/>
    <col min="15881" max="15881" width="15.140625" style="327" bestFit="1" customWidth="1"/>
    <col min="15882" max="15882" width="16.5703125" style="327" bestFit="1" customWidth="1"/>
    <col min="15883" max="16128" width="9.140625" style="327"/>
    <col min="16129" max="16129" width="0" style="327" hidden="1" customWidth="1"/>
    <col min="16130" max="16130" width="61.28515625" style="327" customWidth="1"/>
    <col min="16131" max="16131" width="18.140625" style="327" customWidth="1"/>
    <col min="16132" max="16132" width="21.140625" style="327" customWidth="1"/>
    <col min="16133" max="16135" width="15.42578125" style="327" customWidth="1"/>
    <col min="16136" max="16136" width="22.7109375" style="327" customWidth="1"/>
    <col min="16137" max="16137" width="15.140625" style="327" bestFit="1" customWidth="1"/>
    <col min="16138" max="16138" width="16.5703125" style="327" bestFit="1" customWidth="1"/>
    <col min="16139" max="16384" width="9.140625" style="327"/>
  </cols>
  <sheetData>
    <row r="1" spans="2:15" hidden="1" x14ac:dyDescent="0.25">
      <c r="B1" s="495" t="s">
        <v>0</v>
      </c>
      <c r="C1" s="496"/>
      <c r="D1" s="496"/>
      <c r="E1" s="496"/>
      <c r="F1" s="496"/>
      <c r="G1" s="496"/>
      <c r="H1" s="497"/>
    </row>
    <row r="2" spans="2:15" hidden="1" x14ac:dyDescent="0.25">
      <c r="B2" s="498" t="s">
        <v>1</v>
      </c>
      <c r="C2" s="499"/>
      <c r="D2" s="499"/>
      <c r="E2" s="499"/>
      <c r="F2" s="499"/>
      <c r="G2" s="499"/>
      <c r="H2" s="500"/>
    </row>
    <row r="3" spans="2:15" x14ac:dyDescent="0.25">
      <c r="B3" s="25" t="s">
        <v>2</v>
      </c>
      <c r="C3" s="328"/>
      <c r="D3" s="329"/>
      <c r="E3" s="330"/>
      <c r="F3" s="330"/>
      <c r="G3" s="330"/>
      <c r="H3" s="331"/>
    </row>
    <row r="4" spans="2:15" ht="15" customHeight="1" x14ac:dyDescent="0.25">
      <c r="B4" s="525" t="s">
        <v>284</v>
      </c>
      <c r="C4" s="526"/>
      <c r="D4" s="526"/>
      <c r="E4" s="526"/>
      <c r="F4" s="526"/>
      <c r="G4" s="526"/>
      <c r="H4" s="527"/>
    </row>
    <row r="5" spans="2:15" x14ac:dyDescent="0.25">
      <c r="B5" s="332" t="s">
        <v>746</v>
      </c>
      <c r="C5" s="333"/>
      <c r="D5" s="334"/>
      <c r="E5" s="333"/>
      <c r="F5" s="333"/>
      <c r="G5" s="333"/>
      <c r="H5" s="335"/>
    </row>
    <row r="6" spans="2:15" x14ac:dyDescent="0.25">
      <c r="B6" s="336"/>
      <c r="C6" s="333"/>
      <c r="D6" s="334"/>
      <c r="E6" s="333"/>
      <c r="F6" s="333"/>
      <c r="G6" s="333"/>
      <c r="H6" s="335"/>
    </row>
    <row r="7" spans="2:15" ht="30" x14ac:dyDescent="0.25">
      <c r="B7" s="216" t="s">
        <v>4</v>
      </c>
      <c r="C7" s="52" t="s">
        <v>5</v>
      </c>
      <c r="D7" s="337" t="s">
        <v>6</v>
      </c>
      <c r="E7" s="338" t="s">
        <v>7</v>
      </c>
      <c r="F7" s="339" t="s">
        <v>8</v>
      </c>
      <c r="G7" s="219" t="s">
        <v>9</v>
      </c>
      <c r="H7" s="339" t="s">
        <v>10</v>
      </c>
    </row>
    <row r="8" spans="2:15" x14ac:dyDescent="0.25">
      <c r="B8" s="240" t="s">
        <v>81</v>
      </c>
      <c r="C8" s="340"/>
      <c r="D8" s="341"/>
      <c r="E8" s="342"/>
      <c r="F8" s="343"/>
      <c r="G8" s="343"/>
      <c r="H8" s="237"/>
    </row>
    <row r="9" spans="2:15" x14ac:dyDescent="0.25">
      <c r="B9" s="240" t="s">
        <v>82</v>
      </c>
      <c r="C9" s="340"/>
      <c r="D9" s="55"/>
      <c r="E9" s="342"/>
      <c r="F9" s="343"/>
      <c r="G9" s="343"/>
      <c r="H9" s="237"/>
      <c r="J9" s="2"/>
      <c r="K9" s="2"/>
    </row>
    <row r="10" spans="2:15" x14ac:dyDescent="0.25">
      <c r="B10" s="344" t="s">
        <v>278</v>
      </c>
      <c r="C10" s="340" t="s">
        <v>90</v>
      </c>
      <c r="D10" s="55">
        <v>3750000</v>
      </c>
      <c r="E10" s="342">
        <v>3914.41</v>
      </c>
      <c r="F10" s="343">
        <v>15.69</v>
      </c>
      <c r="G10" s="343">
        <v>6.6270999999999995</v>
      </c>
      <c r="H10" s="237" t="s">
        <v>279</v>
      </c>
      <c r="J10" s="3"/>
      <c r="K10" s="56"/>
    </row>
    <row r="11" spans="2:15" x14ac:dyDescent="0.25">
      <c r="B11" s="344" t="s">
        <v>280</v>
      </c>
      <c r="C11" s="340" t="s">
        <v>90</v>
      </c>
      <c r="D11" s="55">
        <v>3000000</v>
      </c>
      <c r="E11" s="342">
        <v>3130.7</v>
      </c>
      <c r="F11" s="343">
        <v>12.55</v>
      </c>
      <c r="G11" s="343">
        <v>6.4807999999999995</v>
      </c>
      <c r="H11" s="237" t="s">
        <v>281</v>
      </c>
      <c r="J11" s="3"/>
      <c r="K11" s="56"/>
    </row>
    <row r="12" spans="2:15" x14ac:dyDescent="0.25">
      <c r="B12" s="344" t="s">
        <v>285</v>
      </c>
      <c r="C12" s="340" t="s">
        <v>90</v>
      </c>
      <c r="D12" s="55">
        <v>1500000</v>
      </c>
      <c r="E12" s="342">
        <v>1573.22</v>
      </c>
      <c r="F12" s="343">
        <v>6.31</v>
      </c>
      <c r="G12" s="343">
        <v>4.7000999999999999</v>
      </c>
      <c r="H12" s="237" t="s">
        <v>286</v>
      </c>
      <c r="J12" s="3"/>
      <c r="K12" s="56"/>
    </row>
    <row r="13" spans="2:15" x14ac:dyDescent="0.25">
      <c r="B13" s="344" t="s">
        <v>287</v>
      </c>
      <c r="C13" s="340" t="s">
        <v>90</v>
      </c>
      <c r="D13" s="55">
        <v>72500</v>
      </c>
      <c r="E13" s="342">
        <v>69.97</v>
      </c>
      <c r="F13" s="343">
        <v>0.28000000000000003</v>
      </c>
      <c r="G13" s="343">
        <v>6.954299999999999</v>
      </c>
      <c r="H13" s="237" t="s">
        <v>288</v>
      </c>
      <c r="J13" s="3"/>
      <c r="K13" s="56"/>
    </row>
    <row r="14" spans="2:15" s="345" customFormat="1" x14ac:dyDescent="0.25">
      <c r="B14" s="240" t="s">
        <v>79</v>
      </c>
      <c r="C14" s="346"/>
      <c r="D14" s="57"/>
      <c r="E14" s="347">
        <f>SUM(E10:E13)</f>
        <v>8688.2999999999993</v>
      </c>
      <c r="F14" s="444">
        <f>SUM(F10:F13)</f>
        <v>34.830000000000005</v>
      </c>
      <c r="G14" s="363"/>
      <c r="H14" s="237"/>
      <c r="I14" s="204"/>
      <c r="J14" s="204"/>
      <c r="K14" s="327"/>
      <c r="L14" s="327"/>
      <c r="M14" s="327"/>
      <c r="N14" s="50"/>
      <c r="O14" s="50"/>
    </row>
    <row r="15" spans="2:15" s="345" customFormat="1" x14ac:dyDescent="0.25">
      <c r="B15" s="240" t="s">
        <v>83</v>
      </c>
      <c r="C15" s="346"/>
      <c r="D15" s="57"/>
      <c r="E15" s="348"/>
      <c r="F15" s="547"/>
      <c r="G15" s="363"/>
      <c r="H15" s="237"/>
      <c r="I15" s="204"/>
      <c r="J15" s="204"/>
      <c r="K15" s="327"/>
      <c r="L15" s="327"/>
      <c r="M15" s="327"/>
      <c r="N15" s="50"/>
      <c r="O15" s="50"/>
    </row>
    <row r="16" spans="2:15" s="345" customFormat="1" x14ac:dyDescent="0.25">
      <c r="B16" s="240" t="s">
        <v>85</v>
      </c>
      <c r="C16" s="346"/>
      <c r="D16" s="57"/>
      <c r="E16" s="348"/>
      <c r="F16" s="547"/>
      <c r="G16" s="363"/>
      <c r="H16" s="237"/>
      <c r="I16" s="204"/>
      <c r="J16" s="204"/>
      <c r="K16" s="327"/>
      <c r="L16" s="327"/>
      <c r="M16" s="327"/>
      <c r="N16" s="50"/>
      <c r="O16" s="50"/>
    </row>
    <row r="17" spans="1:15" s="345" customFormat="1" x14ac:dyDescent="0.25">
      <c r="B17" s="344" t="s">
        <v>765</v>
      </c>
      <c r="C17" s="443" t="s">
        <v>90</v>
      </c>
      <c r="D17" s="125">
        <v>6000000</v>
      </c>
      <c r="E17" s="354">
        <v>5747.79</v>
      </c>
      <c r="F17" s="548">
        <v>23.04</v>
      </c>
      <c r="G17" s="549">
        <v>4.55</v>
      </c>
      <c r="H17" s="237" t="s">
        <v>766</v>
      </c>
      <c r="I17" s="204"/>
      <c r="J17" s="204"/>
      <c r="K17" s="327"/>
      <c r="L17" s="327"/>
      <c r="M17" s="327"/>
      <c r="N17" s="50"/>
      <c r="O17" s="50"/>
    </row>
    <row r="18" spans="1:15" s="345" customFormat="1" x14ac:dyDescent="0.25">
      <c r="B18" s="240" t="s">
        <v>79</v>
      </c>
      <c r="C18" s="346"/>
      <c r="D18" s="57"/>
      <c r="E18" s="347">
        <f>SUM(E17:E17)</f>
        <v>5747.79</v>
      </c>
      <c r="F18" s="444">
        <f>SUM(F17:F17)</f>
        <v>23.04</v>
      </c>
      <c r="G18" s="363"/>
      <c r="H18" s="237"/>
      <c r="I18" s="204"/>
      <c r="J18" s="204"/>
      <c r="K18" s="327"/>
      <c r="L18" s="327"/>
      <c r="M18" s="327"/>
      <c r="N18" s="50"/>
      <c r="O18" s="50"/>
    </row>
    <row r="19" spans="1:15" s="345" customFormat="1" x14ac:dyDescent="0.25">
      <c r="B19" s="349" t="s">
        <v>100</v>
      </c>
      <c r="C19" s="340"/>
      <c r="D19" s="350"/>
      <c r="E19" s="351"/>
      <c r="F19" s="352"/>
      <c r="G19" s="352"/>
      <c r="H19" s="353"/>
      <c r="I19" s="204"/>
      <c r="J19" s="327"/>
      <c r="K19" s="327"/>
      <c r="L19" s="327"/>
      <c r="M19" s="327"/>
      <c r="N19" s="50"/>
      <c r="O19" s="50"/>
    </row>
    <row r="20" spans="1:15" s="345" customFormat="1" x14ac:dyDescent="0.25">
      <c r="B20" s="230" t="s">
        <v>101</v>
      </c>
      <c r="C20" s="340"/>
      <c r="D20" s="350"/>
      <c r="E20" s="354">
        <v>10424.049999999999</v>
      </c>
      <c r="F20" s="355">
        <v>41.79</v>
      </c>
      <c r="G20" s="343"/>
      <c r="H20" s="353"/>
      <c r="I20" s="204"/>
      <c r="J20" s="327"/>
      <c r="K20" s="327"/>
      <c r="L20" s="327"/>
      <c r="M20" s="327"/>
      <c r="N20" s="50"/>
      <c r="O20" s="50"/>
    </row>
    <row r="21" spans="1:15" s="345" customFormat="1" x14ac:dyDescent="0.25">
      <c r="B21" s="349" t="s">
        <v>102</v>
      </c>
      <c r="C21" s="340"/>
      <c r="D21" s="350"/>
      <c r="E21" s="354">
        <v>83.57</v>
      </c>
      <c r="F21" s="355">
        <v>0.34</v>
      </c>
      <c r="G21" s="343"/>
      <c r="H21" s="353"/>
      <c r="I21" s="204"/>
      <c r="J21" s="327"/>
      <c r="K21" s="327"/>
      <c r="L21" s="327"/>
      <c r="M21" s="327"/>
      <c r="N21" s="50"/>
      <c r="O21" s="50"/>
    </row>
    <row r="22" spans="1:15" s="345" customFormat="1" x14ac:dyDescent="0.25">
      <c r="B22" s="356" t="s">
        <v>103</v>
      </c>
      <c r="C22" s="356"/>
      <c r="D22" s="357"/>
      <c r="E22" s="347">
        <f>SUM(E20:E21)+E14+E18</f>
        <v>24943.71</v>
      </c>
      <c r="F22" s="347">
        <f>SUM(F20:F21)+F14+F18</f>
        <v>100</v>
      </c>
      <c r="G22" s="358"/>
      <c r="H22" s="359"/>
      <c r="I22" s="204"/>
      <c r="J22" s="327"/>
      <c r="K22" s="327"/>
      <c r="L22" s="327"/>
      <c r="M22" s="327"/>
      <c r="N22" s="50"/>
      <c r="O22" s="50"/>
    </row>
    <row r="23" spans="1:15" s="345" customFormat="1" x14ac:dyDescent="0.25">
      <c r="B23" s="360" t="s">
        <v>104</v>
      </c>
      <c r="C23" s="361"/>
      <c r="D23" s="362"/>
      <c r="E23" s="363"/>
      <c r="F23" s="363"/>
      <c r="G23" s="363"/>
      <c r="H23" s="364"/>
      <c r="I23" s="204"/>
      <c r="J23" s="327"/>
      <c r="K23" s="327"/>
      <c r="L23" s="327"/>
      <c r="M23" s="327"/>
      <c r="N23" s="50"/>
      <c r="O23" s="50"/>
    </row>
    <row r="24" spans="1:15" s="345" customFormat="1" x14ac:dyDescent="0.25">
      <c r="B24" s="19" t="s">
        <v>106</v>
      </c>
      <c r="C24" s="361"/>
      <c r="D24" s="362"/>
      <c r="E24" s="363"/>
      <c r="F24" s="363"/>
      <c r="G24" s="363"/>
      <c r="H24" s="364"/>
      <c r="I24" s="204"/>
      <c r="J24" s="327"/>
      <c r="K24" s="327"/>
      <c r="L24" s="327"/>
      <c r="M24" s="327"/>
      <c r="N24" s="50"/>
      <c r="O24" s="50"/>
    </row>
    <row r="25" spans="1:15" s="204" customFormat="1" x14ac:dyDescent="0.25">
      <c r="A25" s="327"/>
      <c r="B25" s="265" t="s">
        <v>107</v>
      </c>
      <c r="C25" s="365"/>
      <c r="D25" s="366"/>
      <c r="E25" s="367"/>
      <c r="F25" s="367"/>
      <c r="G25" s="367"/>
      <c r="H25" s="368"/>
      <c r="J25" s="327"/>
      <c r="K25" s="327"/>
      <c r="L25" s="327"/>
      <c r="M25" s="327"/>
      <c r="N25" s="50"/>
      <c r="O25" s="50"/>
    </row>
    <row r="28" spans="1:15" s="204" customFormat="1" x14ac:dyDescent="0.25">
      <c r="A28" s="327"/>
      <c r="B28" s="369"/>
      <c r="C28" s="369"/>
      <c r="D28" s="369"/>
      <c r="E28" s="371"/>
      <c r="F28" s="369"/>
      <c r="G28" s="369"/>
      <c r="H28" s="370"/>
      <c r="J28" s="327"/>
      <c r="K28" s="327"/>
      <c r="L28" s="327"/>
      <c r="M28" s="327"/>
      <c r="N28" s="50"/>
      <c r="O28" s="50"/>
    </row>
    <row r="29" spans="1:15" s="204" customFormat="1" x14ac:dyDescent="0.25">
      <c r="A29" s="327"/>
      <c r="B29" s="369"/>
      <c r="C29" s="369"/>
      <c r="D29" s="369"/>
      <c r="E29" s="371"/>
      <c r="F29" s="369"/>
      <c r="G29" s="369"/>
      <c r="H29" s="370"/>
      <c r="J29" s="327"/>
      <c r="K29" s="327"/>
      <c r="L29" s="327"/>
      <c r="M29" s="327"/>
      <c r="N29" s="50"/>
      <c r="O29" s="50"/>
    </row>
  </sheetData>
  <mergeCells count="3">
    <mergeCell ref="B1:H1"/>
    <mergeCell ref="B2:H2"/>
    <mergeCell ref="B4:H4"/>
  </mergeCells>
  <pageMargins left="0.7" right="0.7" top="0.75" bottom="0.75" header="0.3" footer="0.3"/>
  <pageSetup scale="5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65"/>
  <sheetViews>
    <sheetView showGridLines="0" view="pageBreakPreview" topLeftCell="B3" zoomScaleNormal="100" zoomScaleSheetLayoutView="100" workbookViewId="0">
      <selection activeCell="B3" sqref="B3"/>
    </sheetView>
  </sheetViews>
  <sheetFormatPr defaultRowHeight="15" x14ac:dyDescent="0.25"/>
  <cols>
    <col min="1" max="1" width="9.140625" style="204" hidden="1" customWidth="1"/>
    <col min="2" max="2" width="67.85546875" style="19" customWidth="1"/>
    <col min="3" max="3" width="18" style="19" customWidth="1"/>
    <col min="4" max="4" width="15.5703125" style="19" customWidth="1"/>
    <col min="5" max="7" width="15.42578125" style="19" customWidth="1"/>
    <col min="8" max="8" width="16" style="20" bestFit="1" customWidth="1"/>
    <col min="9" max="9" width="15.140625" style="204" bestFit="1" customWidth="1"/>
    <col min="10" max="10" width="15.140625" style="204" customWidth="1"/>
    <col min="11" max="11" width="17.7109375" style="205" customWidth="1"/>
    <col min="12" max="12" width="13.42578125" style="204" customWidth="1"/>
    <col min="13" max="13" width="10.28515625" style="204" bestFit="1" customWidth="1"/>
    <col min="14" max="14" width="9.85546875" style="204" bestFit="1" customWidth="1"/>
    <col min="15" max="15" width="10.28515625" style="204" bestFit="1" customWidth="1"/>
    <col min="16" max="256" width="9.140625" style="204"/>
    <col min="257" max="257" width="0" style="204" hidden="1" customWidth="1"/>
    <col min="258" max="258" width="67.85546875" style="204" customWidth="1"/>
    <col min="259" max="259" width="18" style="204" customWidth="1"/>
    <col min="260" max="260" width="15.5703125" style="204" customWidth="1"/>
    <col min="261" max="263" width="15.42578125" style="204" customWidth="1"/>
    <col min="264" max="264" width="16" style="204" bestFit="1" customWidth="1"/>
    <col min="265" max="265" width="15.140625" style="204" bestFit="1" customWidth="1"/>
    <col min="266" max="266" width="15.140625" style="204" customWidth="1"/>
    <col min="267" max="267" width="17.7109375" style="204" customWidth="1"/>
    <col min="268" max="268" width="13.42578125" style="204" customWidth="1"/>
    <col min="269" max="269" width="10.28515625" style="204" bestFit="1" customWidth="1"/>
    <col min="270" max="270" width="9.85546875" style="204" bestFit="1" customWidth="1"/>
    <col min="271" max="271" width="10.28515625" style="204" bestFit="1" customWidth="1"/>
    <col min="272" max="512" width="9.140625" style="204"/>
    <col min="513" max="513" width="0" style="204" hidden="1" customWidth="1"/>
    <col min="514" max="514" width="67.85546875" style="204" customWidth="1"/>
    <col min="515" max="515" width="18" style="204" customWidth="1"/>
    <col min="516" max="516" width="15.5703125" style="204" customWidth="1"/>
    <col min="517" max="519" width="15.42578125" style="204" customWidth="1"/>
    <col min="520" max="520" width="16" style="204" bestFit="1" customWidth="1"/>
    <col min="521" max="521" width="15.140625" style="204" bestFit="1" customWidth="1"/>
    <col min="522" max="522" width="15.140625" style="204" customWidth="1"/>
    <col min="523" max="523" width="17.7109375" style="204" customWidth="1"/>
    <col min="524" max="524" width="13.42578125" style="204" customWidth="1"/>
    <col min="525" max="525" width="10.28515625" style="204" bestFit="1" customWidth="1"/>
    <col min="526" max="526" width="9.85546875" style="204" bestFit="1" customWidth="1"/>
    <col min="527" max="527" width="10.28515625" style="204" bestFit="1" customWidth="1"/>
    <col min="528" max="768" width="9.140625" style="204"/>
    <col min="769" max="769" width="0" style="204" hidden="1" customWidth="1"/>
    <col min="770" max="770" width="67.85546875" style="204" customWidth="1"/>
    <col min="771" max="771" width="18" style="204" customWidth="1"/>
    <col min="772" max="772" width="15.5703125" style="204" customWidth="1"/>
    <col min="773" max="775" width="15.42578125" style="204" customWidth="1"/>
    <col min="776" max="776" width="16" style="204" bestFit="1" customWidth="1"/>
    <col min="777" max="777" width="15.140625" style="204" bestFit="1" customWidth="1"/>
    <col min="778" max="778" width="15.140625" style="204" customWidth="1"/>
    <col min="779" max="779" width="17.7109375" style="204" customWidth="1"/>
    <col min="780" max="780" width="13.42578125" style="204" customWidth="1"/>
    <col min="781" max="781" width="10.28515625" style="204" bestFit="1" customWidth="1"/>
    <col min="782" max="782" width="9.85546875" style="204" bestFit="1" customWidth="1"/>
    <col min="783" max="783" width="10.28515625" style="204" bestFit="1" customWidth="1"/>
    <col min="784" max="1024" width="9.140625" style="204"/>
    <col min="1025" max="1025" width="0" style="204" hidden="1" customWidth="1"/>
    <col min="1026" max="1026" width="67.85546875" style="204" customWidth="1"/>
    <col min="1027" max="1027" width="18" style="204" customWidth="1"/>
    <col min="1028" max="1028" width="15.5703125" style="204" customWidth="1"/>
    <col min="1029" max="1031" width="15.42578125" style="204" customWidth="1"/>
    <col min="1032" max="1032" width="16" style="204" bestFit="1" customWidth="1"/>
    <col min="1033" max="1033" width="15.140625" style="204" bestFit="1" customWidth="1"/>
    <col min="1034" max="1034" width="15.140625" style="204" customWidth="1"/>
    <col min="1035" max="1035" width="17.7109375" style="204" customWidth="1"/>
    <col min="1036" max="1036" width="13.42578125" style="204" customWidth="1"/>
    <col min="1037" max="1037" width="10.28515625" style="204" bestFit="1" customWidth="1"/>
    <col min="1038" max="1038" width="9.85546875" style="204" bestFit="1" customWidth="1"/>
    <col min="1039" max="1039" width="10.28515625" style="204" bestFit="1" customWidth="1"/>
    <col min="1040" max="1280" width="9.140625" style="204"/>
    <col min="1281" max="1281" width="0" style="204" hidden="1" customWidth="1"/>
    <col min="1282" max="1282" width="67.85546875" style="204" customWidth="1"/>
    <col min="1283" max="1283" width="18" style="204" customWidth="1"/>
    <col min="1284" max="1284" width="15.5703125" style="204" customWidth="1"/>
    <col min="1285" max="1287" width="15.42578125" style="204" customWidth="1"/>
    <col min="1288" max="1288" width="16" style="204" bestFit="1" customWidth="1"/>
    <col min="1289" max="1289" width="15.140625" style="204" bestFit="1" customWidth="1"/>
    <col min="1290" max="1290" width="15.140625" style="204" customWidth="1"/>
    <col min="1291" max="1291" width="17.7109375" style="204" customWidth="1"/>
    <col min="1292" max="1292" width="13.42578125" style="204" customWidth="1"/>
    <col min="1293" max="1293" width="10.28515625" style="204" bestFit="1" customWidth="1"/>
    <col min="1294" max="1294" width="9.85546875" style="204" bestFit="1" customWidth="1"/>
    <col min="1295" max="1295" width="10.28515625" style="204" bestFit="1" customWidth="1"/>
    <col min="1296" max="1536" width="9.140625" style="204"/>
    <col min="1537" max="1537" width="0" style="204" hidden="1" customWidth="1"/>
    <col min="1538" max="1538" width="67.85546875" style="204" customWidth="1"/>
    <col min="1539" max="1539" width="18" style="204" customWidth="1"/>
    <col min="1540" max="1540" width="15.5703125" style="204" customWidth="1"/>
    <col min="1541" max="1543" width="15.42578125" style="204" customWidth="1"/>
    <col min="1544" max="1544" width="16" style="204" bestFit="1" customWidth="1"/>
    <col min="1545" max="1545" width="15.140625" style="204" bestFit="1" customWidth="1"/>
    <col min="1546" max="1546" width="15.140625" style="204" customWidth="1"/>
    <col min="1547" max="1547" width="17.7109375" style="204" customWidth="1"/>
    <col min="1548" max="1548" width="13.42578125" style="204" customWidth="1"/>
    <col min="1549" max="1549" width="10.28515625" style="204" bestFit="1" customWidth="1"/>
    <col min="1550" max="1550" width="9.85546875" style="204" bestFit="1" customWidth="1"/>
    <col min="1551" max="1551" width="10.28515625" style="204" bestFit="1" customWidth="1"/>
    <col min="1552" max="1792" width="9.140625" style="204"/>
    <col min="1793" max="1793" width="0" style="204" hidden="1" customWidth="1"/>
    <col min="1794" max="1794" width="67.85546875" style="204" customWidth="1"/>
    <col min="1795" max="1795" width="18" style="204" customWidth="1"/>
    <col min="1796" max="1796" width="15.5703125" style="204" customWidth="1"/>
    <col min="1797" max="1799" width="15.42578125" style="204" customWidth="1"/>
    <col min="1800" max="1800" width="16" style="204" bestFit="1" customWidth="1"/>
    <col min="1801" max="1801" width="15.140625" style="204" bestFit="1" customWidth="1"/>
    <col min="1802" max="1802" width="15.140625" style="204" customWidth="1"/>
    <col min="1803" max="1803" width="17.7109375" style="204" customWidth="1"/>
    <col min="1804" max="1804" width="13.42578125" style="204" customWidth="1"/>
    <col min="1805" max="1805" width="10.28515625" style="204" bestFit="1" customWidth="1"/>
    <col min="1806" max="1806" width="9.85546875" style="204" bestFit="1" customWidth="1"/>
    <col min="1807" max="1807" width="10.28515625" style="204" bestFit="1" customWidth="1"/>
    <col min="1808" max="2048" width="9.140625" style="204"/>
    <col min="2049" max="2049" width="0" style="204" hidden="1" customWidth="1"/>
    <col min="2050" max="2050" width="67.85546875" style="204" customWidth="1"/>
    <col min="2051" max="2051" width="18" style="204" customWidth="1"/>
    <col min="2052" max="2052" width="15.5703125" style="204" customWidth="1"/>
    <col min="2053" max="2055" width="15.42578125" style="204" customWidth="1"/>
    <col min="2056" max="2056" width="16" style="204" bestFit="1" customWidth="1"/>
    <col min="2057" max="2057" width="15.140625" style="204" bestFit="1" customWidth="1"/>
    <col min="2058" max="2058" width="15.140625" style="204" customWidth="1"/>
    <col min="2059" max="2059" width="17.7109375" style="204" customWidth="1"/>
    <col min="2060" max="2060" width="13.42578125" style="204" customWidth="1"/>
    <col min="2061" max="2061" width="10.28515625" style="204" bestFit="1" customWidth="1"/>
    <col min="2062" max="2062" width="9.85546875" style="204" bestFit="1" customWidth="1"/>
    <col min="2063" max="2063" width="10.28515625" style="204" bestFit="1" customWidth="1"/>
    <col min="2064" max="2304" width="9.140625" style="204"/>
    <col min="2305" max="2305" width="0" style="204" hidden="1" customWidth="1"/>
    <col min="2306" max="2306" width="67.85546875" style="204" customWidth="1"/>
    <col min="2307" max="2307" width="18" style="204" customWidth="1"/>
    <col min="2308" max="2308" width="15.5703125" style="204" customWidth="1"/>
    <col min="2309" max="2311" width="15.42578125" style="204" customWidth="1"/>
    <col min="2312" max="2312" width="16" style="204" bestFit="1" customWidth="1"/>
    <col min="2313" max="2313" width="15.140625" style="204" bestFit="1" customWidth="1"/>
    <col min="2314" max="2314" width="15.140625" style="204" customWidth="1"/>
    <col min="2315" max="2315" width="17.7109375" style="204" customWidth="1"/>
    <col min="2316" max="2316" width="13.42578125" style="204" customWidth="1"/>
    <col min="2317" max="2317" width="10.28515625" style="204" bestFit="1" customWidth="1"/>
    <col min="2318" max="2318" width="9.85546875" style="204" bestFit="1" customWidth="1"/>
    <col min="2319" max="2319" width="10.28515625" style="204" bestFit="1" customWidth="1"/>
    <col min="2320" max="2560" width="9.140625" style="204"/>
    <col min="2561" max="2561" width="0" style="204" hidden="1" customWidth="1"/>
    <col min="2562" max="2562" width="67.85546875" style="204" customWidth="1"/>
    <col min="2563" max="2563" width="18" style="204" customWidth="1"/>
    <col min="2564" max="2564" width="15.5703125" style="204" customWidth="1"/>
    <col min="2565" max="2567" width="15.42578125" style="204" customWidth="1"/>
    <col min="2568" max="2568" width="16" style="204" bestFit="1" customWidth="1"/>
    <col min="2569" max="2569" width="15.140625" style="204" bestFit="1" customWidth="1"/>
    <col min="2570" max="2570" width="15.140625" style="204" customWidth="1"/>
    <col min="2571" max="2571" width="17.7109375" style="204" customWidth="1"/>
    <col min="2572" max="2572" width="13.42578125" style="204" customWidth="1"/>
    <col min="2573" max="2573" width="10.28515625" style="204" bestFit="1" customWidth="1"/>
    <col min="2574" max="2574" width="9.85546875" style="204" bestFit="1" customWidth="1"/>
    <col min="2575" max="2575" width="10.28515625" style="204" bestFit="1" customWidth="1"/>
    <col min="2576" max="2816" width="9.140625" style="204"/>
    <col min="2817" max="2817" width="0" style="204" hidden="1" customWidth="1"/>
    <col min="2818" max="2818" width="67.85546875" style="204" customWidth="1"/>
    <col min="2819" max="2819" width="18" style="204" customWidth="1"/>
    <col min="2820" max="2820" width="15.5703125" style="204" customWidth="1"/>
    <col min="2821" max="2823" width="15.42578125" style="204" customWidth="1"/>
    <col min="2824" max="2824" width="16" style="204" bestFit="1" customWidth="1"/>
    <col min="2825" max="2825" width="15.140625" style="204" bestFit="1" customWidth="1"/>
    <col min="2826" max="2826" width="15.140625" style="204" customWidth="1"/>
    <col min="2827" max="2827" width="17.7109375" style="204" customWidth="1"/>
    <col min="2828" max="2828" width="13.42578125" style="204" customWidth="1"/>
    <col min="2829" max="2829" width="10.28515625" style="204" bestFit="1" customWidth="1"/>
    <col min="2830" max="2830" width="9.85546875" style="204" bestFit="1" customWidth="1"/>
    <col min="2831" max="2831" width="10.28515625" style="204" bestFit="1" customWidth="1"/>
    <col min="2832" max="3072" width="9.140625" style="204"/>
    <col min="3073" max="3073" width="0" style="204" hidden="1" customWidth="1"/>
    <col min="3074" max="3074" width="67.85546875" style="204" customWidth="1"/>
    <col min="3075" max="3075" width="18" style="204" customWidth="1"/>
    <col min="3076" max="3076" width="15.5703125" style="204" customWidth="1"/>
    <col min="3077" max="3079" width="15.42578125" style="204" customWidth="1"/>
    <col min="3080" max="3080" width="16" style="204" bestFit="1" customWidth="1"/>
    <col min="3081" max="3081" width="15.140625" style="204" bestFit="1" customWidth="1"/>
    <col min="3082" max="3082" width="15.140625" style="204" customWidth="1"/>
    <col min="3083" max="3083" width="17.7109375" style="204" customWidth="1"/>
    <col min="3084" max="3084" width="13.42578125" style="204" customWidth="1"/>
    <col min="3085" max="3085" width="10.28515625" style="204" bestFit="1" customWidth="1"/>
    <col min="3086" max="3086" width="9.85546875" style="204" bestFit="1" customWidth="1"/>
    <col min="3087" max="3087" width="10.28515625" style="204" bestFit="1" customWidth="1"/>
    <col min="3088" max="3328" width="9.140625" style="204"/>
    <col min="3329" max="3329" width="0" style="204" hidden="1" customWidth="1"/>
    <col min="3330" max="3330" width="67.85546875" style="204" customWidth="1"/>
    <col min="3331" max="3331" width="18" style="204" customWidth="1"/>
    <col min="3332" max="3332" width="15.5703125" style="204" customWidth="1"/>
    <col min="3333" max="3335" width="15.42578125" style="204" customWidth="1"/>
    <col min="3336" max="3336" width="16" style="204" bestFit="1" customWidth="1"/>
    <col min="3337" max="3337" width="15.140625" style="204" bestFit="1" customWidth="1"/>
    <col min="3338" max="3338" width="15.140625" style="204" customWidth="1"/>
    <col min="3339" max="3339" width="17.7109375" style="204" customWidth="1"/>
    <col min="3340" max="3340" width="13.42578125" style="204" customWidth="1"/>
    <col min="3341" max="3341" width="10.28515625" style="204" bestFit="1" customWidth="1"/>
    <col min="3342" max="3342" width="9.85546875" style="204" bestFit="1" customWidth="1"/>
    <col min="3343" max="3343" width="10.28515625" style="204" bestFit="1" customWidth="1"/>
    <col min="3344" max="3584" width="9.140625" style="204"/>
    <col min="3585" max="3585" width="0" style="204" hidden="1" customWidth="1"/>
    <col min="3586" max="3586" width="67.85546875" style="204" customWidth="1"/>
    <col min="3587" max="3587" width="18" style="204" customWidth="1"/>
    <col min="3588" max="3588" width="15.5703125" style="204" customWidth="1"/>
    <col min="3589" max="3591" width="15.42578125" style="204" customWidth="1"/>
    <col min="3592" max="3592" width="16" style="204" bestFit="1" customWidth="1"/>
    <col min="3593" max="3593" width="15.140625" style="204" bestFit="1" customWidth="1"/>
    <col min="3594" max="3594" width="15.140625" style="204" customWidth="1"/>
    <col min="3595" max="3595" width="17.7109375" style="204" customWidth="1"/>
    <col min="3596" max="3596" width="13.42578125" style="204" customWidth="1"/>
    <col min="3597" max="3597" width="10.28515625" style="204" bestFit="1" customWidth="1"/>
    <col min="3598" max="3598" width="9.85546875" style="204" bestFit="1" customWidth="1"/>
    <col min="3599" max="3599" width="10.28515625" style="204" bestFit="1" customWidth="1"/>
    <col min="3600" max="3840" width="9.140625" style="204"/>
    <col min="3841" max="3841" width="0" style="204" hidden="1" customWidth="1"/>
    <col min="3842" max="3842" width="67.85546875" style="204" customWidth="1"/>
    <col min="3843" max="3843" width="18" style="204" customWidth="1"/>
    <col min="3844" max="3844" width="15.5703125" style="204" customWidth="1"/>
    <col min="3845" max="3847" width="15.42578125" style="204" customWidth="1"/>
    <col min="3848" max="3848" width="16" style="204" bestFit="1" customWidth="1"/>
    <col min="3849" max="3849" width="15.140625" style="204" bestFit="1" customWidth="1"/>
    <col min="3850" max="3850" width="15.140625" style="204" customWidth="1"/>
    <col min="3851" max="3851" width="17.7109375" style="204" customWidth="1"/>
    <col min="3852" max="3852" width="13.42578125" style="204" customWidth="1"/>
    <col min="3853" max="3853" width="10.28515625" style="204" bestFit="1" customWidth="1"/>
    <col min="3854" max="3854" width="9.85546875" style="204" bestFit="1" customWidth="1"/>
    <col min="3855" max="3855" width="10.28515625" style="204" bestFit="1" customWidth="1"/>
    <col min="3856" max="4096" width="9.140625" style="204"/>
    <col min="4097" max="4097" width="0" style="204" hidden="1" customWidth="1"/>
    <col min="4098" max="4098" width="67.85546875" style="204" customWidth="1"/>
    <col min="4099" max="4099" width="18" style="204" customWidth="1"/>
    <col min="4100" max="4100" width="15.5703125" style="204" customWidth="1"/>
    <col min="4101" max="4103" width="15.42578125" style="204" customWidth="1"/>
    <col min="4104" max="4104" width="16" style="204" bestFit="1" customWidth="1"/>
    <col min="4105" max="4105" width="15.140625" style="204" bestFit="1" customWidth="1"/>
    <col min="4106" max="4106" width="15.140625" style="204" customWidth="1"/>
    <col min="4107" max="4107" width="17.7109375" style="204" customWidth="1"/>
    <col min="4108" max="4108" width="13.42578125" style="204" customWidth="1"/>
    <col min="4109" max="4109" width="10.28515625" style="204" bestFit="1" customWidth="1"/>
    <col min="4110" max="4110" width="9.85546875" style="204" bestFit="1" customWidth="1"/>
    <col min="4111" max="4111" width="10.28515625" style="204" bestFit="1" customWidth="1"/>
    <col min="4112" max="4352" width="9.140625" style="204"/>
    <col min="4353" max="4353" width="0" style="204" hidden="1" customWidth="1"/>
    <col min="4354" max="4354" width="67.85546875" style="204" customWidth="1"/>
    <col min="4355" max="4355" width="18" style="204" customWidth="1"/>
    <col min="4356" max="4356" width="15.5703125" style="204" customWidth="1"/>
    <col min="4357" max="4359" width="15.42578125" style="204" customWidth="1"/>
    <col min="4360" max="4360" width="16" style="204" bestFit="1" customWidth="1"/>
    <col min="4361" max="4361" width="15.140625" style="204" bestFit="1" customWidth="1"/>
    <col min="4362" max="4362" width="15.140625" style="204" customWidth="1"/>
    <col min="4363" max="4363" width="17.7109375" style="204" customWidth="1"/>
    <col min="4364" max="4364" width="13.42578125" style="204" customWidth="1"/>
    <col min="4365" max="4365" width="10.28515625" style="204" bestFit="1" customWidth="1"/>
    <col min="4366" max="4366" width="9.85546875" style="204" bestFit="1" customWidth="1"/>
    <col min="4367" max="4367" width="10.28515625" style="204" bestFit="1" customWidth="1"/>
    <col min="4368" max="4608" width="9.140625" style="204"/>
    <col min="4609" max="4609" width="0" style="204" hidden="1" customWidth="1"/>
    <col min="4610" max="4610" width="67.85546875" style="204" customWidth="1"/>
    <col min="4611" max="4611" width="18" style="204" customWidth="1"/>
    <col min="4612" max="4612" width="15.5703125" style="204" customWidth="1"/>
    <col min="4613" max="4615" width="15.42578125" style="204" customWidth="1"/>
    <col min="4616" max="4616" width="16" style="204" bestFit="1" customWidth="1"/>
    <col min="4617" max="4617" width="15.140625" style="204" bestFit="1" customWidth="1"/>
    <col min="4618" max="4618" width="15.140625" style="204" customWidth="1"/>
    <col min="4619" max="4619" width="17.7109375" style="204" customWidth="1"/>
    <col min="4620" max="4620" width="13.42578125" style="204" customWidth="1"/>
    <col min="4621" max="4621" width="10.28515625" style="204" bestFit="1" customWidth="1"/>
    <col min="4622" max="4622" width="9.85546875" style="204" bestFit="1" customWidth="1"/>
    <col min="4623" max="4623" width="10.28515625" style="204" bestFit="1" customWidth="1"/>
    <col min="4624" max="4864" width="9.140625" style="204"/>
    <col min="4865" max="4865" width="0" style="204" hidden="1" customWidth="1"/>
    <col min="4866" max="4866" width="67.85546875" style="204" customWidth="1"/>
    <col min="4867" max="4867" width="18" style="204" customWidth="1"/>
    <col min="4868" max="4868" width="15.5703125" style="204" customWidth="1"/>
    <col min="4869" max="4871" width="15.42578125" style="204" customWidth="1"/>
    <col min="4872" max="4872" width="16" style="204" bestFit="1" customWidth="1"/>
    <col min="4873" max="4873" width="15.140625" style="204" bestFit="1" customWidth="1"/>
    <col min="4874" max="4874" width="15.140625" style="204" customWidth="1"/>
    <col min="4875" max="4875" width="17.7109375" style="204" customWidth="1"/>
    <col min="4876" max="4876" width="13.42578125" style="204" customWidth="1"/>
    <col min="4877" max="4877" width="10.28515625" style="204" bestFit="1" customWidth="1"/>
    <col min="4878" max="4878" width="9.85546875" style="204" bestFit="1" customWidth="1"/>
    <col min="4879" max="4879" width="10.28515625" style="204" bestFit="1" customWidth="1"/>
    <col min="4880" max="5120" width="9.140625" style="204"/>
    <col min="5121" max="5121" width="0" style="204" hidden="1" customWidth="1"/>
    <col min="5122" max="5122" width="67.85546875" style="204" customWidth="1"/>
    <col min="5123" max="5123" width="18" style="204" customWidth="1"/>
    <col min="5124" max="5124" width="15.5703125" style="204" customWidth="1"/>
    <col min="5125" max="5127" width="15.42578125" style="204" customWidth="1"/>
    <col min="5128" max="5128" width="16" style="204" bestFit="1" customWidth="1"/>
    <col min="5129" max="5129" width="15.140625" style="204" bestFit="1" customWidth="1"/>
    <col min="5130" max="5130" width="15.140625" style="204" customWidth="1"/>
    <col min="5131" max="5131" width="17.7109375" style="204" customWidth="1"/>
    <col min="5132" max="5132" width="13.42578125" style="204" customWidth="1"/>
    <col min="5133" max="5133" width="10.28515625" style="204" bestFit="1" customWidth="1"/>
    <col min="5134" max="5134" width="9.85546875" style="204" bestFit="1" customWidth="1"/>
    <col min="5135" max="5135" width="10.28515625" style="204" bestFit="1" customWidth="1"/>
    <col min="5136" max="5376" width="9.140625" style="204"/>
    <col min="5377" max="5377" width="0" style="204" hidden="1" customWidth="1"/>
    <col min="5378" max="5378" width="67.85546875" style="204" customWidth="1"/>
    <col min="5379" max="5379" width="18" style="204" customWidth="1"/>
    <col min="5380" max="5380" width="15.5703125" style="204" customWidth="1"/>
    <col min="5381" max="5383" width="15.42578125" style="204" customWidth="1"/>
    <col min="5384" max="5384" width="16" style="204" bestFit="1" customWidth="1"/>
    <col min="5385" max="5385" width="15.140625" style="204" bestFit="1" customWidth="1"/>
    <col min="5386" max="5386" width="15.140625" style="204" customWidth="1"/>
    <col min="5387" max="5387" width="17.7109375" style="204" customWidth="1"/>
    <col min="5388" max="5388" width="13.42578125" style="204" customWidth="1"/>
    <col min="5389" max="5389" width="10.28515625" style="204" bestFit="1" customWidth="1"/>
    <col min="5390" max="5390" width="9.85546875" style="204" bestFit="1" customWidth="1"/>
    <col min="5391" max="5391" width="10.28515625" style="204" bestFit="1" customWidth="1"/>
    <col min="5392" max="5632" width="9.140625" style="204"/>
    <col min="5633" max="5633" width="0" style="204" hidden="1" customWidth="1"/>
    <col min="5634" max="5634" width="67.85546875" style="204" customWidth="1"/>
    <col min="5635" max="5635" width="18" style="204" customWidth="1"/>
    <col min="5636" max="5636" width="15.5703125" style="204" customWidth="1"/>
    <col min="5637" max="5639" width="15.42578125" style="204" customWidth="1"/>
    <col min="5640" max="5640" width="16" style="204" bestFit="1" customWidth="1"/>
    <col min="5641" max="5641" width="15.140625" style="204" bestFit="1" customWidth="1"/>
    <col min="5642" max="5642" width="15.140625" style="204" customWidth="1"/>
    <col min="5643" max="5643" width="17.7109375" style="204" customWidth="1"/>
    <col min="5644" max="5644" width="13.42578125" style="204" customWidth="1"/>
    <col min="5645" max="5645" width="10.28515625" style="204" bestFit="1" customWidth="1"/>
    <col min="5646" max="5646" width="9.85546875" style="204" bestFit="1" customWidth="1"/>
    <col min="5647" max="5647" width="10.28515625" style="204" bestFit="1" customWidth="1"/>
    <col min="5648" max="5888" width="9.140625" style="204"/>
    <col min="5889" max="5889" width="0" style="204" hidden="1" customWidth="1"/>
    <col min="5890" max="5890" width="67.85546875" style="204" customWidth="1"/>
    <col min="5891" max="5891" width="18" style="204" customWidth="1"/>
    <col min="5892" max="5892" width="15.5703125" style="204" customWidth="1"/>
    <col min="5893" max="5895" width="15.42578125" style="204" customWidth="1"/>
    <col min="5896" max="5896" width="16" style="204" bestFit="1" customWidth="1"/>
    <col min="5897" max="5897" width="15.140625" style="204" bestFit="1" customWidth="1"/>
    <col min="5898" max="5898" width="15.140625" style="204" customWidth="1"/>
    <col min="5899" max="5899" width="17.7109375" style="204" customWidth="1"/>
    <col min="5900" max="5900" width="13.42578125" style="204" customWidth="1"/>
    <col min="5901" max="5901" width="10.28515625" style="204" bestFit="1" customWidth="1"/>
    <col min="5902" max="5902" width="9.85546875" style="204" bestFit="1" customWidth="1"/>
    <col min="5903" max="5903" width="10.28515625" style="204" bestFit="1" customWidth="1"/>
    <col min="5904" max="6144" width="9.140625" style="204"/>
    <col min="6145" max="6145" width="0" style="204" hidden="1" customWidth="1"/>
    <col min="6146" max="6146" width="67.85546875" style="204" customWidth="1"/>
    <col min="6147" max="6147" width="18" style="204" customWidth="1"/>
    <col min="6148" max="6148" width="15.5703125" style="204" customWidth="1"/>
    <col min="6149" max="6151" width="15.42578125" style="204" customWidth="1"/>
    <col min="6152" max="6152" width="16" style="204" bestFit="1" customWidth="1"/>
    <col min="6153" max="6153" width="15.140625" style="204" bestFit="1" customWidth="1"/>
    <col min="6154" max="6154" width="15.140625" style="204" customWidth="1"/>
    <col min="6155" max="6155" width="17.7109375" style="204" customWidth="1"/>
    <col min="6156" max="6156" width="13.42578125" style="204" customWidth="1"/>
    <col min="6157" max="6157" width="10.28515625" style="204" bestFit="1" customWidth="1"/>
    <col min="6158" max="6158" width="9.85546875" style="204" bestFit="1" customWidth="1"/>
    <col min="6159" max="6159" width="10.28515625" style="204" bestFit="1" customWidth="1"/>
    <col min="6160" max="6400" width="9.140625" style="204"/>
    <col min="6401" max="6401" width="0" style="204" hidden="1" customWidth="1"/>
    <col min="6402" max="6402" width="67.85546875" style="204" customWidth="1"/>
    <col min="6403" max="6403" width="18" style="204" customWidth="1"/>
    <col min="6404" max="6404" width="15.5703125" style="204" customWidth="1"/>
    <col min="6405" max="6407" width="15.42578125" style="204" customWidth="1"/>
    <col min="6408" max="6408" width="16" style="204" bestFit="1" customWidth="1"/>
    <col min="6409" max="6409" width="15.140625" style="204" bestFit="1" customWidth="1"/>
    <col min="6410" max="6410" width="15.140625" style="204" customWidth="1"/>
    <col min="6411" max="6411" width="17.7109375" style="204" customWidth="1"/>
    <col min="6412" max="6412" width="13.42578125" style="204" customWidth="1"/>
    <col min="6413" max="6413" width="10.28515625" style="204" bestFit="1" customWidth="1"/>
    <col min="6414" max="6414" width="9.85546875" style="204" bestFit="1" customWidth="1"/>
    <col min="6415" max="6415" width="10.28515625" style="204" bestFit="1" customWidth="1"/>
    <col min="6416" max="6656" width="9.140625" style="204"/>
    <col min="6657" max="6657" width="0" style="204" hidden="1" customWidth="1"/>
    <col min="6658" max="6658" width="67.85546875" style="204" customWidth="1"/>
    <col min="6659" max="6659" width="18" style="204" customWidth="1"/>
    <col min="6660" max="6660" width="15.5703125" style="204" customWidth="1"/>
    <col min="6661" max="6663" width="15.42578125" style="204" customWidth="1"/>
    <col min="6664" max="6664" width="16" style="204" bestFit="1" customWidth="1"/>
    <col min="6665" max="6665" width="15.140625" style="204" bestFit="1" customWidth="1"/>
    <col min="6666" max="6666" width="15.140625" style="204" customWidth="1"/>
    <col min="6667" max="6667" width="17.7109375" style="204" customWidth="1"/>
    <col min="6668" max="6668" width="13.42578125" style="204" customWidth="1"/>
    <col min="6669" max="6669" width="10.28515625" style="204" bestFit="1" customWidth="1"/>
    <col min="6670" max="6670" width="9.85546875" style="204" bestFit="1" customWidth="1"/>
    <col min="6671" max="6671" width="10.28515625" style="204" bestFit="1" customWidth="1"/>
    <col min="6672" max="6912" width="9.140625" style="204"/>
    <col min="6913" max="6913" width="0" style="204" hidden="1" customWidth="1"/>
    <col min="6914" max="6914" width="67.85546875" style="204" customWidth="1"/>
    <col min="6915" max="6915" width="18" style="204" customWidth="1"/>
    <col min="6916" max="6916" width="15.5703125" style="204" customWidth="1"/>
    <col min="6917" max="6919" width="15.42578125" style="204" customWidth="1"/>
    <col min="6920" max="6920" width="16" style="204" bestFit="1" customWidth="1"/>
    <col min="6921" max="6921" width="15.140625" style="204" bestFit="1" customWidth="1"/>
    <col min="6922" max="6922" width="15.140625" style="204" customWidth="1"/>
    <col min="6923" max="6923" width="17.7109375" style="204" customWidth="1"/>
    <col min="6924" max="6924" width="13.42578125" style="204" customWidth="1"/>
    <col min="6925" max="6925" width="10.28515625" style="204" bestFit="1" customWidth="1"/>
    <col min="6926" max="6926" width="9.85546875" style="204" bestFit="1" customWidth="1"/>
    <col min="6927" max="6927" width="10.28515625" style="204" bestFit="1" customWidth="1"/>
    <col min="6928" max="7168" width="9.140625" style="204"/>
    <col min="7169" max="7169" width="0" style="204" hidden="1" customWidth="1"/>
    <col min="7170" max="7170" width="67.85546875" style="204" customWidth="1"/>
    <col min="7171" max="7171" width="18" style="204" customWidth="1"/>
    <col min="7172" max="7172" width="15.5703125" style="204" customWidth="1"/>
    <col min="7173" max="7175" width="15.42578125" style="204" customWidth="1"/>
    <col min="7176" max="7176" width="16" style="204" bestFit="1" customWidth="1"/>
    <col min="7177" max="7177" width="15.140625" style="204" bestFit="1" customWidth="1"/>
    <col min="7178" max="7178" width="15.140625" style="204" customWidth="1"/>
    <col min="7179" max="7179" width="17.7109375" style="204" customWidth="1"/>
    <col min="7180" max="7180" width="13.42578125" style="204" customWidth="1"/>
    <col min="7181" max="7181" width="10.28515625" style="204" bestFit="1" customWidth="1"/>
    <col min="7182" max="7182" width="9.85546875" style="204" bestFit="1" customWidth="1"/>
    <col min="7183" max="7183" width="10.28515625" style="204" bestFit="1" customWidth="1"/>
    <col min="7184" max="7424" width="9.140625" style="204"/>
    <col min="7425" max="7425" width="0" style="204" hidden="1" customWidth="1"/>
    <col min="7426" max="7426" width="67.85546875" style="204" customWidth="1"/>
    <col min="7427" max="7427" width="18" style="204" customWidth="1"/>
    <col min="7428" max="7428" width="15.5703125" style="204" customWidth="1"/>
    <col min="7429" max="7431" width="15.42578125" style="204" customWidth="1"/>
    <col min="7432" max="7432" width="16" style="204" bestFit="1" customWidth="1"/>
    <col min="7433" max="7433" width="15.140625" style="204" bestFit="1" customWidth="1"/>
    <col min="7434" max="7434" width="15.140625" style="204" customWidth="1"/>
    <col min="7435" max="7435" width="17.7109375" style="204" customWidth="1"/>
    <col min="7436" max="7436" width="13.42578125" style="204" customWidth="1"/>
    <col min="7437" max="7437" width="10.28515625" style="204" bestFit="1" customWidth="1"/>
    <col min="7438" max="7438" width="9.85546875" style="204" bestFit="1" customWidth="1"/>
    <col min="7439" max="7439" width="10.28515625" style="204" bestFit="1" customWidth="1"/>
    <col min="7440" max="7680" width="9.140625" style="204"/>
    <col min="7681" max="7681" width="0" style="204" hidden="1" customWidth="1"/>
    <col min="7682" max="7682" width="67.85546875" style="204" customWidth="1"/>
    <col min="7683" max="7683" width="18" style="204" customWidth="1"/>
    <col min="7684" max="7684" width="15.5703125" style="204" customWidth="1"/>
    <col min="7685" max="7687" width="15.42578125" style="204" customWidth="1"/>
    <col min="7688" max="7688" width="16" style="204" bestFit="1" customWidth="1"/>
    <col min="7689" max="7689" width="15.140625" style="204" bestFit="1" customWidth="1"/>
    <col min="7690" max="7690" width="15.140625" style="204" customWidth="1"/>
    <col min="7691" max="7691" width="17.7109375" style="204" customWidth="1"/>
    <col min="7692" max="7692" width="13.42578125" style="204" customWidth="1"/>
    <col min="7693" max="7693" width="10.28515625" style="204" bestFit="1" customWidth="1"/>
    <col min="7694" max="7694" width="9.85546875" style="204" bestFit="1" customWidth="1"/>
    <col min="7695" max="7695" width="10.28515625" style="204" bestFit="1" customWidth="1"/>
    <col min="7696" max="7936" width="9.140625" style="204"/>
    <col min="7937" max="7937" width="0" style="204" hidden="1" customWidth="1"/>
    <col min="7938" max="7938" width="67.85546875" style="204" customWidth="1"/>
    <col min="7939" max="7939" width="18" style="204" customWidth="1"/>
    <col min="7940" max="7940" width="15.5703125" style="204" customWidth="1"/>
    <col min="7941" max="7943" width="15.42578125" style="204" customWidth="1"/>
    <col min="7944" max="7944" width="16" style="204" bestFit="1" customWidth="1"/>
    <col min="7945" max="7945" width="15.140625" style="204" bestFit="1" customWidth="1"/>
    <col min="7946" max="7946" width="15.140625" style="204" customWidth="1"/>
    <col min="7947" max="7947" width="17.7109375" style="204" customWidth="1"/>
    <col min="7948" max="7948" width="13.42578125" style="204" customWidth="1"/>
    <col min="7949" max="7949" width="10.28515625" style="204" bestFit="1" customWidth="1"/>
    <col min="7950" max="7950" width="9.85546875" style="204" bestFit="1" customWidth="1"/>
    <col min="7951" max="7951" width="10.28515625" style="204" bestFit="1" customWidth="1"/>
    <col min="7952" max="8192" width="9.140625" style="204"/>
    <col min="8193" max="8193" width="0" style="204" hidden="1" customWidth="1"/>
    <col min="8194" max="8194" width="67.85546875" style="204" customWidth="1"/>
    <col min="8195" max="8195" width="18" style="204" customWidth="1"/>
    <col min="8196" max="8196" width="15.5703125" style="204" customWidth="1"/>
    <col min="8197" max="8199" width="15.42578125" style="204" customWidth="1"/>
    <col min="8200" max="8200" width="16" style="204" bestFit="1" customWidth="1"/>
    <col min="8201" max="8201" width="15.140625" style="204" bestFit="1" customWidth="1"/>
    <col min="8202" max="8202" width="15.140625" style="204" customWidth="1"/>
    <col min="8203" max="8203" width="17.7109375" style="204" customWidth="1"/>
    <col min="8204" max="8204" width="13.42578125" style="204" customWidth="1"/>
    <col min="8205" max="8205" width="10.28515625" style="204" bestFit="1" customWidth="1"/>
    <col min="8206" max="8206" width="9.85546875" style="204" bestFit="1" customWidth="1"/>
    <col min="8207" max="8207" width="10.28515625" style="204" bestFit="1" customWidth="1"/>
    <col min="8208" max="8448" width="9.140625" style="204"/>
    <col min="8449" max="8449" width="0" style="204" hidden="1" customWidth="1"/>
    <col min="8450" max="8450" width="67.85546875" style="204" customWidth="1"/>
    <col min="8451" max="8451" width="18" style="204" customWidth="1"/>
    <col min="8452" max="8452" width="15.5703125" style="204" customWidth="1"/>
    <col min="8453" max="8455" width="15.42578125" style="204" customWidth="1"/>
    <col min="8456" max="8456" width="16" style="204" bestFit="1" customWidth="1"/>
    <col min="8457" max="8457" width="15.140625" style="204" bestFit="1" customWidth="1"/>
    <col min="8458" max="8458" width="15.140625" style="204" customWidth="1"/>
    <col min="8459" max="8459" width="17.7109375" style="204" customWidth="1"/>
    <col min="8460" max="8460" width="13.42578125" style="204" customWidth="1"/>
    <col min="8461" max="8461" width="10.28515625" style="204" bestFit="1" customWidth="1"/>
    <col min="8462" max="8462" width="9.85546875" style="204" bestFit="1" customWidth="1"/>
    <col min="8463" max="8463" width="10.28515625" style="204" bestFit="1" customWidth="1"/>
    <col min="8464" max="8704" width="9.140625" style="204"/>
    <col min="8705" max="8705" width="0" style="204" hidden="1" customWidth="1"/>
    <col min="8706" max="8706" width="67.85546875" style="204" customWidth="1"/>
    <col min="8707" max="8707" width="18" style="204" customWidth="1"/>
    <col min="8708" max="8708" width="15.5703125" style="204" customWidth="1"/>
    <col min="8709" max="8711" width="15.42578125" style="204" customWidth="1"/>
    <col min="8712" max="8712" width="16" style="204" bestFit="1" customWidth="1"/>
    <col min="8713" max="8713" width="15.140625" style="204" bestFit="1" customWidth="1"/>
    <col min="8714" max="8714" width="15.140625" style="204" customWidth="1"/>
    <col min="8715" max="8715" width="17.7109375" style="204" customWidth="1"/>
    <col min="8716" max="8716" width="13.42578125" style="204" customWidth="1"/>
    <col min="8717" max="8717" width="10.28515625" style="204" bestFit="1" customWidth="1"/>
    <col min="8718" max="8718" width="9.85546875" style="204" bestFit="1" customWidth="1"/>
    <col min="8719" max="8719" width="10.28515625" style="204" bestFit="1" customWidth="1"/>
    <col min="8720" max="8960" width="9.140625" style="204"/>
    <col min="8961" max="8961" width="0" style="204" hidden="1" customWidth="1"/>
    <col min="8962" max="8962" width="67.85546875" style="204" customWidth="1"/>
    <col min="8963" max="8963" width="18" style="204" customWidth="1"/>
    <col min="8964" max="8964" width="15.5703125" style="204" customWidth="1"/>
    <col min="8965" max="8967" width="15.42578125" style="204" customWidth="1"/>
    <col min="8968" max="8968" width="16" style="204" bestFit="1" customWidth="1"/>
    <col min="8969" max="8969" width="15.140625" style="204" bestFit="1" customWidth="1"/>
    <col min="8970" max="8970" width="15.140625" style="204" customWidth="1"/>
    <col min="8971" max="8971" width="17.7109375" style="204" customWidth="1"/>
    <col min="8972" max="8972" width="13.42578125" style="204" customWidth="1"/>
    <col min="8973" max="8973" width="10.28515625" style="204" bestFit="1" customWidth="1"/>
    <col min="8974" max="8974" width="9.85546875" style="204" bestFit="1" customWidth="1"/>
    <col min="8975" max="8975" width="10.28515625" style="204" bestFit="1" customWidth="1"/>
    <col min="8976" max="9216" width="9.140625" style="204"/>
    <col min="9217" max="9217" width="0" style="204" hidden="1" customWidth="1"/>
    <col min="9218" max="9218" width="67.85546875" style="204" customWidth="1"/>
    <col min="9219" max="9219" width="18" style="204" customWidth="1"/>
    <col min="9220" max="9220" width="15.5703125" style="204" customWidth="1"/>
    <col min="9221" max="9223" width="15.42578125" style="204" customWidth="1"/>
    <col min="9224" max="9224" width="16" style="204" bestFit="1" customWidth="1"/>
    <col min="9225" max="9225" width="15.140625" style="204" bestFit="1" customWidth="1"/>
    <col min="9226" max="9226" width="15.140625" style="204" customWidth="1"/>
    <col min="9227" max="9227" width="17.7109375" style="204" customWidth="1"/>
    <col min="9228" max="9228" width="13.42578125" style="204" customWidth="1"/>
    <col min="9229" max="9229" width="10.28515625" style="204" bestFit="1" customWidth="1"/>
    <col min="9230" max="9230" width="9.85546875" style="204" bestFit="1" customWidth="1"/>
    <col min="9231" max="9231" width="10.28515625" style="204" bestFit="1" customWidth="1"/>
    <col min="9232" max="9472" width="9.140625" style="204"/>
    <col min="9473" max="9473" width="0" style="204" hidden="1" customWidth="1"/>
    <col min="9474" max="9474" width="67.85546875" style="204" customWidth="1"/>
    <col min="9475" max="9475" width="18" style="204" customWidth="1"/>
    <col min="9476" max="9476" width="15.5703125" style="204" customWidth="1"/>
    <col min="9477" max="9479" width="15.42578125" style="204" customWidth="1"/>
    <col min="9480" max="9480" width="16" style="204" bestFit="1" customWidth="1"/>
    <col min="9481" max="9481" width="15.140625" style="204" bestFit="1" customWidth="1"/>
    <col min="9482" max="9482" width="15.140625" style="204" customWidth="1"/>
    <col min="9483" max="9483" width="17.7109375" style="204" customWidth="1"/>
    <col min="9484" max="9484" width="13.42578125" style="204" customWidth="1"/>
    <col min="9485" max="9485" width="10.28515625" style="204" bestFit="1" customWidth="1"/>
    <col min="9486" max="9486" width="9.85546875" style="204" bestFit="1" customWidth="1"/>
    <col min="9487" max="9487" width="10.28515625" style="204" bestFit="1" customWidth="1"/>
    <col min="9488" max="9728" width="9.140625" style="204"/>
    <col min="9729" max="9729" width="0" style="204" hidden="1" customWidth="1"/>
    <col min="9730" max="9730" width="67.85546875" style="204" customWidth="1"/>
    <col min="9731" max="9731" width="18" style="204" customWidth="1"/>
    <col min="9732" max="9732" width="15.5703125" style="204" customWidth="1"/>
    <col min="9733" max="9735" width="15.42578125" style="204" customWidth="1"/>
    <col min="9736" max="9736" width="16" style="204" bestFit="1" customWidth="1"/>
    <col min="9737" max="9737" width="15.140625" style="204" bestFit="1" customWidth="1"/>
    <col min="9738" max="9738" width="15.140625" style="204" customWidth="1"/>
    <col min="9739" max="9739" width="17.7109375" style="204" customWidth="1"/>
    <col min="9740" max="9740" width="13.42578125" style="204" customWidth="1"/>
    <col min="9741" max="9741" width="10.28515625" style="204" bestFit="1" customWidth="1"/>
    <col min="9742" max="9742" width="9.85546875" style="204" bestFit="1" customWidth="1"/>
    <col min="9743" max="9743" width="10.28515625" style="204" bestFit="1" customWidth="1"/>
    <col min="9744" max="9984" width="9.140625" style="204"/>
    <col min="9985" max="9985" width="0" style="204" hidden="1" customWidth="1"/>
    <col min="9986" max="9986" width="67.85546875" style="204" customWidth="1"/>
    <col min="9987" max="9987" width="18" style="204" customWidth="1"/>
    <col min="9988" max="9988" width="15.5703125" style="204" customWidth="1"/>
    <col min="9989" max="9991" width="15.42578125" style="204" customWidth="1"/>
    <col min="9992" max="9992" width="16" style="204" bestFit="1" customWidth="1"/>
    <col min="9993" max="9993" width="15.140625" style="204" bestFit="1" customWidth="1"/>
    <col min="9994" max="9994" width="15.140625" style="204" customWidth="1"/>
    <col min="9995" max="9995" width="17.7109375" style="204" customWidth="1"/>
    <col min="9996" max="9996" width="13.42578125" style="204" customWidth="1"/>
    <col min="9997" max="9997" width="10.28515625" style="204" bestFit="1" customWidth="1"/>
    <col min="9998" max="9998" width="9.85546875" style="204" bestFit="1" customWidth="1"/>
    <col min="9999" max="9999" width="10.28515625" style="204" bestFit="1" customWidth="1"/>
    <col min="10000" max="10240" width="9.140625" style="204"/>
    <col min="10241" max="10241" width="0" style="204" hidden="1" customWidth="1"/>
    <col min="10242" max="10242" width="67.85546875" style="204" customWidth="1"/>
    <col min="10243" max="10243" width="18" style="204" customWidth="1"/>
    <col min="10244" max="10244" width="15.5703125" style="204" customWidth="1"/>
    <col min="10245" max="10247" width="15.42578125" style="204" customWidth="1"/>
    <col min="10248" max="10248" width="16" style="204" bestFit="1" customWidth="1"/>
    <col min="10249" max="10249" width="15.140625" style="204" bestFit="1" customWidth="1"/>
    <col min="10250" max="10250" width="15.140625" style="204" customWidth="1"/>
    <col min="10251" max="10251" width="17.7109375" style="204" customWidth="1"/>
    <col min="10252" max="10252" width="13.42578125" style="204" customWidth="1"/>
    <col min="10253" max="10253" width="10.28515625" style="204" bestFit="1" customWidth="1"/>
    <col min="10254" max="10254" width="9.85546875" style="204" bestFit="1" customWidth="1"/>
    <col min="10255" max="10255" width="10.28515625" style="204" bestFit="1" customWidth="1"/>
    <col min="10256" max="10496" width="9.140625" style="204"/>
    <col min="10497" max="10497" width="0" style="204" hidden="1" customWidth="1"/>
    <col min="10498" max="10498" width="67.85546875" style="204" customWidth="1"/>
    <col min="10499" max="10499" width="18" style="204" customWidth="1"/>
    <col min="10500" max="10500" width="15.5703125" style="204" customWidth="1"/>
    <col min="10501" max="10503" width="15.42578125" style="204" customWidth="1"/>
    <col min="10504" max="10504" width="16" style="204" bestFit="1" customWidth="1"/>
    <col min="10505" max="10505" width="15.140625" style="204" bestFit="1" customWidth="1"/>
    <col min="10506" max="10506" width="15.140625" style="204" customWidth="1"/>
    <col min="10507" max="10507" width="17.7109375" style="204" customWidth="1"/>
    <col min="10508" max="10508" width="13.42578125" style="204" customWidth="1"/>
    <col min="10509" max="10509" width="10.28515625" style="204" bestFit="1" customWidth="1"/>
    <col min="10510" max="10510" width="9.85546875" style="204" bestFit="1" customWidth="1"/>
    <col min="10511" max="10511" width="10.28515625" style="204" bestFit="1" customWidth="1"/>
    <col min="10512" max="10752" width="9.140625" style="204"/>
    <col min="10753" max="10753" width="0" style="204" hidden="1" customWidth="1"/>
    <col min="10754" max="10754" width="67.85546875" style="204" customWidth="1"/>
    <col min="10755" max="10755" width="18" style="204" customWidth="1"/>
    <col min="10756" max="10756" width="15.5703125" style="204" customWidth="1"/>
    <col min="10757" max="10759" width="15.42578125" style="204" customWidth="1"/>
    <col min="10760" max="10760" width="16" style="204" bestFit="1" customWidth="1"/>
    <col min="10761" max="10761" width="15.140625" style="204" bestFit="1" customWidth="1"/>
    <col min="10762" max="10762" width="15.140625" style="204" customWidth="1"/>
    <col min="10763" max="10763" width="17.7109375" style="204" customWidth="1"/>
    <col min="10764" max="10764" width="13.42578125" style="204" customWidth="1"/>
    <col min="10765" max="10765" width="10.28515625" style="204" bestFit="1" customWidth="1"/>
    <col min="10766" max="10766" width="9.85546875" style="204" bestFit="1" customWidth="1"/>
    <col min="10767" max="10767" width="10.28515625" style="204" bestFit="1" customWidth="1"/>
    <col min="10768" max="11008" width="9.140625" style="204"/>
    <col min="11009" max="11009" width="0" style="204" hidden="1" customWidth="1"/>
    <col min="11010" max="11010" width="67.85546875" style="204" customWidth="1"/>
    <col min="11011" max="11011" width="18" style="204" customWidth="1"/>
    <col min="11012" max="11012" width="15.5703125" style="204" customWidth="1"/>
    <col min="11013" max="11015" width="15.42578125" style="204" customWidth="1"/>
    <col min="11016" max="11016" width="16" style="204" bestFit="1" customWidth="1"/>
    <col min="11017" max="11017" width="15.140625" style="204" bestFit="1" customWidth="1"/>
    <col min="11018" max="11018" width="15.140625" style="204" customWidth="1"/>
    <col min="11019" max="11019" width="17.7109375" style="204" customWidth="1"/>
    <col min="11020" max="11020" width="13.42578125" style="204" customWidth="1"/>
    <col min="11021" max="11021" width="10.28515625" style="204" bestFit="1" customWidth="1"/>
    <col min="11022" max="11022" width="9.85546875" style="204" bestFit="1" customWidth="1"/>
    <col min="11023" max="11023" width="10.28515625" style="204" bestFit="1" customWidth="1"/>
    <col min="11024" max="11264" width="9.140625" style="204"/>
    <col min="11265" max="11265" width="0" style="204" hidden="1" customWidth="1"/>
    <col min="11266" max="11266" width="67.85546875" style="204" customWidth="1"/>
    <col min="11267" max="11267" width="18" style="204" customWidth="1"/>
    <col min="11268" max="11268" width="15.5703125" style="204" customWidth="1"/>
    <col min="11269" max="11271" width="15.42578125" style="204" customWidth="1"/>
    <col min="11272" max="11272" width="16" style="204" bestFit="1" customWidth="1"/>
    <col min="11273" max="11273" width="15.140625" style="204" bestFit="1" customWidth="1"/>
    <col min="11274" max="11274" width="15.140625" style="204" customWidth="1"/>
    <col min="11275" max="11275" width="17.7109375" style="204" customWidth="1"/>
    <col min="11276" max="11276" width="13.42578125" style="204" customWidth="1"/>
    <col min="11277" max="11277" width="10.28515625" style="204" bestFit="1" customWidth="1"/>
    <col min="11278" max="11278" width="9.85546875" style="204" bestFit="1" customWidth="1"/>
    <col min="11279" max="11279" width="10.28515625" style="204" bestFit="1" customWidth="1"/>
    <col min="11280" max="11520" width="9.140625" style="204"/>
    <col min="11521" max="11521" width="0" style="204" hidden="1" customWidth="1"/>
    <col min="11522" max="11522" width="67.85546875" style="204" customWidth="1"/>
    <col min="11523" max="11523" width="18" style="204" customWidth="1"/>
    <col min="11524" max="11524" width="15.5703125" style="204" customWidth="1"/>
    <col min="11525" max="11527" width="15.42578125" style="204" customWidth="1"/>
    <col min="11528" max="11528" width="16" style="204" bestFit="1" customWidth="1"/>
    <col min="11529" max="11529" width="15.140625" style="204" bestFit="1" customWidth="1"/>
    <col min="11530" max="11530" width="15.140625" style="204" customWidth="1"/>
    <col min="11531" max="11531" width="17.7109375" style="204" customWidth="1"/>
    <col min="11532" max="11532" width="13.42578125" style="204" customWidth="1"/>
    <col min="11533" max="11533" width="10.28515625" style="204" bestFit="1" customWidth="1"/>
    <col min="11534" max="11534" width="9.85546875" style="204" bestFit="1" customWidth="1"/>
    <col min="11535" max="11535" width="10.28515625" style="204" bestFit="1" customWidth="1"/>
    <col min="11536" max="11776" width="9.140625" style="204"/>
    <col min="11777" max="11777" width="0" style="204" hidden="1" customWidth="1"/>
    <col min="11778" max="11778" width="67.85546875" style="204" customWidth="1"/>
    <col min="11779" max="11779" width="18" style="204" customWidth="1"/>
    <col min="11780" max="11780" width="15.5703125" style="204" customWidth="1"/>
    <col min="11781" max="11783" width="15.42578125" style="204" customWidth="1"/>
    <col min="11784" max="11784" width="16" style="204" bestFit="1" customWidth="1"/>
    <col min="11785" max="11785" width="15.140625" style="204" bestFit="1" customWidth="1"/>
    <col min="11786" max="11786" width="15.140625" style="204" customWidth="1"/>
    <col min="11787" max="11787" width="17.7109375" style="204" customWidth="1"/>
    <col min="11788" max="11788" width="13.42578125" style="204" customWidth="1"/>
    <col min="11789" max="11789" width="10.28515625" style="204" bestFit="1" customWidth="1"/>
    <col min="11790" max="11790" width="9.85546875" style="204" bestFit="1" customWidth="1"/>
    <col min="11791" max="11791" width="10.28515625" style="204" bestFit="1" customWidth="1"/>
    <col min="11792" max="12032" width="9.140625" style="204"/>
    <col min="12033" max="12033" width="0" style="204" hidden="1" customWidth="1"/>
    <col min="12034" max="12034" width="67.85546875" style="204" customWidth="1"/>
    <col min="12035" max="12035" width="18" style="204" customWidth="1"/>
    <col min="12036" max="12036" width="15.5703125" style="204" customWidth="1"/>
    <col min="12037" max="12039" width="15.42578125" style="204" customWidth="1"/>
    <col min="12040" max="12040" width="16" style="204" bestFit="1" customWidth="1"/>
    <col min="12041" max="12041" width="15.140625" style="204" bestFit="1" customWidth="1"/>
    <col min="12042" max="12042" width="15.140625" style="204" customWidth="1"/>
    <col min="12043" max="12043" width="17.7109375" style="204" customWidth="1"/>
    <col min="12044" max="12044" width="13.42578125" style="204" customWidth="1"/>
    <col min="12045" max="12045" width="10.28515625" style="204" bestFit="1" customWidth="1"/>
    <col min="12046" max="12046" width="9.85546875" style="204" bestFit="1" customWidth="1"/>
    <col min="12047" max="12047" width="10.28515625" style="204" bestFit="1" customWidth="1"/>
    <col min="12048" max="12288" width="9.140625" style="204"/>
    <col min="12289" max="12289" width="0" style="204" hidden="1" customWidth="1"/>
    <col min="12290" max="12290" width="67.85546875" style="204" customWidth="1"/>
    <col min="12291" max="12291" width="18" style="204" customWidth="1"/>
    <col min="12292" max="12292" width="15.5703125" style="204" customWidth="1"/>
    <col min="12293" max="12295" width="15.42578125" style="204" customWidth="1"/>
    <col min="12296" max="12296" width="16" style="204" bestFit="1" customWidth="1"/>
    <col min="12297" max="12297" width="15.140625" style="204" bestFit="1" customWidth="1"/>
    <col min="12298" max="12298" width="15.140625" style="204" customWidth="1"/>
    <col min="12299" max="12299" width="17.7109375" style="204" customWidth="1"/>
    <col min="12300" max="12300" width="13.42578125" style="204" customWidth="1"/>
    <col min="12301" max="12301" width="10.28515625" style="204" bestFit="1" customWidth="1"/>
    <col min="12302" max="12302" width="9.85546875" style="204" bestFit="1" customWidth="1"/>
    <col min="12303" max="12303" width="10.28515625" style="204" bestFit="1" customWidth="1"/>
    <col min="12304" max="12544" width="9.140625" style="204"/>
    <col min="12545" max="12545" width="0" style="204" hidden="1" customWidth="1"/>
    <col min="12546" max="12546" width="67.85546875" style="204" customWidth="1"/>
    <col min="12547" max="12547" width="18" style="204" customWidth="1"/>
    <col min="12548" max="12548" width="15.5703125" style="204" customWidth="1"/>
    <col min="12549" max="12551" width="15.42578125" style="204" customWidth="1"/>
    <col min="12552" max="12552" width="16" style="204" bestFit="1" customWidth="1"/>
    <col min="12553" max="12553" width="15.140625" style="204" bestFit="1" customWidth="1"/>
    <col min="12554" max="12554" width="15.140625" style="204" customWidth="1"/>
    <col min="12555" max="12555" width="17.7109375" style="204" customWidth="1"/>
    <col min="12556" max="12556" width="13.42578125" style="204" customWidth="1"/>
    <col min="12557" max="12557" width="10.28515625" style="204" bestFit="1" customWidth="1"/>
    <col min="12558" max="12558" width="9.85546875" style="204" bestFit="1" customWidth="1"/>
    <col min="12559" max="12559" width="10.28515625" style="204" bestFit="1" customWidth="1"/>
    <col min="12560" max="12800" width="9.140625" style="204"/>
    <col min="12801" max="12801" width="0" style="204" hidden="1" customWidth="1"/>
    <col min="12802" max="12802" width="67.85546875" style="204" customWidth="1"/>
    <col min="12803" max="12803" width="18" style="204" customWidth="1"/>
    <col min="12804" max="12804" width="15.5703125" style="204" customWidth="1"/>
    <col min="12805" max="12807" width="15.42578125" style="204" customWidth="1"/>
    <col min="12808" max="12808" width="16" style="204" bestFit="1" customWidth="1"/>
    <col min="12809" max="12809" width="15.140625" style="204" bestFit="1" customWidth="1"/>
    <col min="12810" max="12810" width="15.140625" style="204" customWidth="1"/>
    <col min="12811" max="12811" width="17.7109375" style="204" customWidth="1"/>
    <col min="12812" max="12812" width="13.42578125" style="204" customWidth="1"/>
    <col min="12813" max="12813" width="10.28515625" style="204" bestFit="1" customWidth="1"/>
    <col min="12814" max="12814" width="9.85546875" style="204" bestFit="1" customWidth="1"/>
    <col min="12815" max="12815" width="10.28515625" style="204" bestFit="1" customWidth="1"/>
    <col min="12816" max="13056" width="9.140625" style="204"/>
    <col min="13057" max="13057" width="0" style="204" hidden="1" customWidth="1"/>
    <col min="13058" max="13058" width="67.85546875" style="204" customWidth="1"/>
    <col min="13059" max="13059" width="18" style="204" customWidth="1"/>
    <col min="13060" max="13060" width="15.5703125" style="204" customWidth="1"/>
    <col min="13061" max="13063" width="15.42578125" style="204" customWidth="1"/>
    <col min="13064" max="13064" width="16" style="204" bestFit="1" customWidth="1"/>
    <col min="13065" max="13065" width="15.140625" style="204" bestFit="1" customWidth="1"/>
    <col min="13066" max="13066" width="15.140625" style="204" customWidth="1"/>
    <col min="13067" max="13067" width="17.7109375" style="204" customWidth="1"/>
    <col min="13068" max="13068" width="13.42578125" style="204" customWidth="1"/>
    <col min="13069" max="13069" width="10.28515625" style="204" bestFit="1" customWidth="1"/>
    <col min="13070" max="13070" width="9.85546875" style="204" bestFit="1" customWidth="1"/>
    <col min="13071" max="13071" width="10.28515625" style="204" bestFit="1" customWidth="1"/>
    <col min="13072" max="13312" width="9.140625" style="204"/>
    <col min="13313" max="13313" width="0" style="204" hidden="1" customWidth="1"/>
    <col min="13314" max="13314" width="67.85546875" style="204" customWidth="1"/>
    <col min="13315" max="13315" width="18" style="204" customWidth="1"/>
    <col min="13316" max="13316" width="15.5703125" style="204" customWidth="1"/>
    <col min="13317" max="13319" width="15.42578125" style="204" customWidth="1"/>
    <col min="13320" max="13320" width="16" style="204" bestFit="1" customWidth="1"/>
    <col min="13321" max="13321" width="15.140625" style="204" bestFit="1" customWidth="1"/>
    <col min="13322" max="13322" width="15.140625" style="204" customWidth="1"/>
    <col min="13323" max="13323" width="17.7109375" style="204" customWidth="1"/>
    <col min="13324" max="13324" width="13.42578125" style="204" customWidth="1"/>
    <col min="13325" max="13325" width="10.28515625" style="204" bestFit="1" customWidth="1"/>
    <col min="13326" max="13326" width="9.85546875" style="204" bestFit="1" customWidth="1"/>
    <col min="13327" max="13327" width="10.28515625" style="204" bestFit="1" customWidth="1"/>
    <col min="13328" max="13568" width="9.140625" style="204"/>
    <col min="13569" max="13569" width="0" style="204" hidden="1" customWidth="1"/>
    <col min="13570" max="13570" width="67.85546875" style="204" customWidth="1"/>
    <col min="13571" max="13571" width="18" style="204" customWidth="1"/>
    <col min="13572" max="13572" width="15.5703125" style="204" customWidth="1"/>
    <col min="13573" max="13575" width="15.42578125" style="204" customWidth="1"/>
    <col min="13576" max="13576" width="16" style="204" bestFit="1" customWidth="1"/>
    <col min="13577" max="13577" width="15.140625" style="204" bestFit="1" customWidth="1"/>
    <col min="13578" max="13578" width="15.140625" style="204" customWidth="1"/>
    <col min="13579" max="13579" width="17.7109375" style="204" customWidth="1"/>
    <col min="13580" max="13580" width="13.42578125" style="204" customWidth="1"/>
    <col min="13581" max="13581" width="10.28515625" style="204" bestFit="1" customWidth="1"/>
    <col min="13582" max="13582" width="9.85546875" style="204" bestFit="1" customWidth="1"/>
    <col min="13583" max="13583" width="10.28515625" style="204" bestFit="1" customWidth="1"/>
    <col min="13584" max="13824" width="9.140625" style="204"/>
    <col min="13825" max="13825" width="0" style="204" hidden="1" customWidth="1"/>
    <col min="13826" max="13826" width="67.85546875" style="204" customWidth="1"/>
    <col min="13827" max="13827" width="18" style="204" customWidth="1"/>
    <col min="13828" max="13828" width="15.5703125" style="204" customWidth="1"/>
    <col min="13829" max="13831" width="15.42578125" style="204" customWidth="1"/>
    <col min="13832" max="13832" width="16" style="204" bestFit="1" customWidth="1"/>
    <col min="13833" max="13833" width="15.140625" style="204" bestFit="1" customWidth="1"/>
    <col min="13834" max="13834" width="15.140625" style="204" customWidth="1"/>
    <col min="13835" max="13835" width="17.7109375" style="204" customWidth="1"/>
    <col min="13836" max="13836" width="13.42578125" style="204" customWidth="1"/>
    <col min="13837" max="13837" width="10.28515625" style="204" bestFit="1" customWidth="1"/>
    <col min="13838" max="13838" width="9.85546875" style="204" bestFit="1" customWidth="1"/>
    <col min="13839" max="13839" width="10.28515625" style="204" bestFit="1" customWidth="1"/>
    <col min="13840" max="14080" width="9.140625" style="204"/>
    <col min="14081" max="14081" width="0" style="204" hidden="1" customWidth="1"/>
    <col min="14082" max="14082" width="67.85546875" style="204" customWidth="1"/>
    <col min="14083" max="14083" width="18" style="204" customWidth="1"/>
    <col min="14084" max="14084" width="15.5703125" style="204" customWidth="1"/>
    <col min="14085" max="14087" width="15.42578125" style="204" customWidth="1"/>
    <col min="14088" max="14088" width="16" style="204" bestFit="1" customWidth="1"/>
    <col min="14089" max="14089" width="15.140625" style="204" bestFit="1" customWidth="1"/>
    <col min="14090" max="14090" width="15.140625" style="204" customWidth="1"/>
    <col min="14091" max="14091" width="17.7109375" style="204" customWidth="1"/>
    <col min="14092" max="14092" width="13.42578125" style="204" customWidth="1"/>
    <col min="14093" max="14093" width="10.28515625" style="204" bestFit="1" customWidth="1"/>
    <col min="14094" max="14094" width="9.85546875" style="204" bestFit="1" customWidth="1"/>
    <col min="14095" max="14095" width="10.28515625" style="204" bestFit="1" customWidth="1"/>
    <col min="14096" max="14336" width="9.140625" style="204"/>
    <col min="14337" max="14337" width="0" style="204" hidden="1" customWidth="1"/>
    <col min="14338" max="14338" width="67.85546875" style="204" customWidth="1"/>
    <col min="14339" max="14339" width="18" style="204" customWidth="1"/>
    <col min="14340" max="14340" width="15.5703125" style="204" customWidth="1"/>
    <col min="14341" max="14343" width="15.42578125" style="204" customWidth="1"/>
    <col min="14344" max="14344" width="16" style="204" bestFit="1" customWidth="1"/>
    <col min="14345" max="14345" width="15.140625" style="204" bestFit="1" customWidth="1"/>
    <col min="14346" max="14346" width="15.140625" style="204" customWidth="1"/>
    <col min="14347" max="14347" width="17.7109375" style="204" customWidth="1"/>
    <col min="14348" max="14348" width="13.42578125" style="204" customWidth="1"/>
    <col min="14349" max="14349" width="10.28515625" style="204" bestFit="1" customWidth="1"/>
    <col min="14350" max="14350" width="9.85546875" style="204" bestFit="1" customWidth="1"/>
    <col min="14351" max="14351" width="10.28515625" style="204" bestFit="1" customWidth="1"/>
    <col min="14352" max="14592" width="9.140625" style="204"/>
    <col min="14593" max="14593" width="0" style="204" hidden="1" customWidth="1"/>
    <col min="14594" max="14594" width="67.85546875" style="204" customWidth="1"/>
    <col min="14595" max="14595" width="18" style="204" customWidth="1"/>
    <col min="14596" max="14596" width="15.5703125" style="204" customWidth="1"/>
    <col min="14597" max="14599" width="15.42578125" style="204" customWidth="1"/>
    <col min="14600" max="14600" width="16" style="204" bestFit="1" customWidth="1"/>
    <col min="14601" max="14601" width="15.140625" style="204" bestFit="1" customWidth="1"/>
    <col min="14602" max="14602" width="15.140625" style="204" customWidth="1"/>
    <col min="14603" max="14603" width="17.7109375" style="204" customWidth="1"/>
    <col min="14604" max="14604" width="13.42578125" style="204" customWidth="1"/>
    <col min="14605" max="14605" width="10.28515625" style="204" bestFit="1" customWidth="1"/>
    <col min="14606" max="14606" width="9.85546875" style="204" bestFit="1" customWidth="1"/>
    <col min="14607" max="14607" width="10.28515625" style="204" bestFit="1" customWidth="1"/>
    <col min="14608" max="14848" width="9.140625" style="204"/>
    <col min="14849" max="14849" width="0" style="204" hidden="1" customWidth="1"/>
    <col min="14850" max="14850" width="67.85546875" style="204" customWidth="1"/>
    <col min="14851" max="14851" width="18" style="204" customWidth="1"/>
    <col min="14852" max="14852" width="15.5703125" style="204" customWidth="1"/>
    <col min="14853" max="14855" width="15.42578125" style="204" customWidth="1"/>
    <col min="14856" max="14856" width="16" style="204" bestFit="1" customWidth="1"/>
    <col min="14857" max="14857" width="15.140625" style="204" bestFit="1" customWidth="1"/>
    <col min="14858" max="14858" width="15.140625" style="204" customWidth="1"/>
    <col min="14859" max="14859" width="17.7109375" style="204" customWidth="1"/>
    <col min="14860" max="14860" width="13.42578125" style="204" customWidth="1"/>
    <col min="14861" max="14861" width="10.28515625" style="204" bestFit="1" customWidth="1"/>
    <col min="14862" max="14862" width="9.85546875" style="204" bestFit="1" customWidth="1"/>
    <col min="14863" max="14863" width="10.28515625" style="204" bestFit="1" customWidth="1"/>
    <col min="14864" max="15104" width="9.140625" style="204"/>
    <col min="15105" max="15105" width="0" style="204" hidden="1" customWidth="1"/>
    <col min="15106" max="15106" width="67.85546875" style="204" customWidth="1"/>
    <col min="15107" max="15107" width="18" style="204" customWidth="1"/>
    <col min="15108" max="15108" width="15.5703125" style="204" customWidth="1"/>
    <col min="15109" max="15111" width="15.42578125" style="204" customWidth="1"/>
    <col min="15112" max="15112" width="16" style="204" bestFit="1" customWidth="1"/>
    <col min="15113" max="15113" width="15.140625" style="204" bestFit="1" customWidth="1"/>
    <col min="15114" max="15114" width="15.140625" style="204" customWidth="1"/>
    <col min="15115" max="15115" width="17.7109375" style="204" customWidth="1"/>
    <col min="15116" max="15116" width="13.42578125" style="204" customWidth="1"/>
    <col min="15117" max="15117" width="10.28515625" style="204" bestFit="1" customWidth="1"/>
    <col min="15118" max="15118" width="9.85546875" style="204" bestFit="1" customWidth="1"/>
    <col min="15119" max="15119" width="10.28515625" style="204" bestFit="1" customWidth="1"/>
    <col min="15120" max="15360" width="9.140625" style="204"/>
    <col min="15361" max="15361" width="0" style="204" hidden="1" customWidth="1"/>
    <col min="15362" max="15362" width="67.85546875" style="204" customWidth="1"/>
    <col min="15363" max="15363" width="18" style="204" customWidth="1"/>
    <col min="15364" max="15364" width="15.5703125" style="204" customWidth="1"/>
    <col min="15365" max="15367" width="15.42578125" style="204" customWidth="1"/>
    <col min="15368" max="15368" width="16" style="204" bestFit="1" customWidth="1"/>
    <col min="15369" max="15369" width="15.140625" style="204" bestFit="1" customWidth="1"/>
    <col min="15370" max="15370" width="15.140625" style="204" customWidth="1"/>
    <col min="15371" max="15371" width="17.7109375" style="204" customWidth="1"/>
    <col min="15372" max="15372" width="13.42578125" style="204" customWidth="1"/>
    <col min="15373" max="15373" width="10.28515625" style="204" bestFit="1" customWidth="1"/>
    <col min="15374" max="15374" width="9.85546875" style="204" bestFit="1" customWidth="1"/>
    <col min="15375" max="15375" width="10.28515625" style="204" bestFit="1" customWidth="1"/>
    <col min="15376" max="15616" width="9.140625" style="204"/>
    <col min="15617" max="15617" width="0" style="204" hidden="1" customWidth="1"/>
    <col min="15618" max="15618" width="67.85546875" style="204" customWidth="1"/>
    <col min="15619" max="15619" width="18" style="204" customWidth="1"/>
    <col min="15620" max="15620" width="15.5703125" style="204" customWidth="1"/>
    <col min="15621" max="15623" width="15.42578125" style="204" customWidth="1"/>
    <col min="15624" max="15624" width="16" style="204" bestFit="1" customWidth="1"/>
    <col min="15625" max="15625" width="15.140625" style="204" bestFit="1" customWidth="1"/>
    <col min="15626" max="15626" width="15.140625" style="204" customWidth="1"/>
    <col min="15627" max="15627" width="17.7109375" style="204" customWidth="1"/>
    <col min="15628" max="15628" width="13.42578125" style="204" customWidth="1"/>
    <col min="15629" max="15629" width="10.28515625" style="204" bestFit="1" customWidth="1"/>
    <col min="15630" max="15630" width="9.85546875" style="204" bestFit="1" customWidth="1"/>
    <col min="15631" max="15631" width="10.28515625" style="204" bestFit="1" customWidth="1"/>
    <col min="15632" max="15872" width="9.140625" style="204"/>
    <col min="15873" max="15873" width="0" style="204" hidden="1" customWidth="1"/>
    <col min="15874" max="15874" width="67.85546875" style="204" customWidth="1"/>
    <col min="15875" max="15875" width="18" style="204" customWidth="1"/>
    <col min="15876" max="15876" width="15.5703125" style="204" customWidth="1"/>
    <col min="15877" max="15879" width="15.42578125" style="204" customWidth="1"/>
    <col min="15880" max="15880" width="16" style="204" bestFit="1" customWidth="1"/>
    <col min="15881" max="15881" width="15.140625" style="204" bestFit="1" customWidth="1"/>
    <col min="15882" max="15882" width="15.140625" style="204" customWidth="1"/>
    <col min="15883" max="15883" width="17.7109375" style="204" customWidth="1"/>
    <col min="15884" max="15884" width="13.42578125" style="204" customWidth="1"/>
    <col min="15885" max="15885" width="10.28515625" style="204" bestFit="1" customWidth="1"/>
    <col min="15886" max="15886" width="9.85546875" style="204" bestFit="1" customWidth="1"/>
    <col min="15887" max="15887" width="10.28515625" style="204" bestFit="1" customWidth="1"/>
    <col min="15888" max="16128" width="9.140625" style="204"/>
    <col min="16129" max="16129" width="0" style="204" hidden="1" customWidth="1"/>
    <col min="16130" max="16130" width="67.85546875" style="204" customWidth="1"/>
    <col min="16131" max="16131" width="18" style="204" customWidth="1"/>
    <col min="16132" max="16132" width="15.5703125" style="204" customWidth="1"/>
    <col min="16133" max="16135" width="15.42578125" style="204" customWidth="1"/>
    <col min="16136" max="16136" width="16" style="204" bestFit="1" customWidth="1"/>
    <col min="16137" max="16137" width="15.140625" style="204" bestFit="1" customWidth="1"/>
    <col min="16138" max="16138" width="15.140625" style="204" customWidth="1"/>
    <col min="16139" max="16139" width="17.7109375" style="204" customWidth="1"/>
    <col min="16140" max="16140" width="13.42578125" style="204" customWidth="1"/>
    <col min="16141" max="16141" width="10.28515625" style="204" bestFit="1" customWidth="1"/>
    <col min="16142" max="16142" width="9.85546875" style="204" bestFit="1" customWidth="1"/>
    <col min="16143" max="16143" width="10.28515625" style="204" bestFit="1" customWidth="1"/>
    <col min="16144" max="16384" width="9.140625" style="204"/>
  </cols>
  <sheetData>
    <row r="1" spans="2:19" hidden="1" x14ac:dyDescent="0.25">
      <c r="B1" s="495" t="s">
        <v>0</v>
      </c>
      <c r="C1" s="496"/>
      <c r="D1" s="496"/>
      <c r="E1" s="496"/>
      <c r="F1" s="496"/>
      <c r="G1" s="496"/>
      <c r="H1" s="497"/>
    </row>
    <row r="2" spans="2:19" hidden="1" x14ac:dyDescent="0.25">
      <c r="B2" s="498" t="s">
        <v>1</v>
      </c>
      <c r="C2" s="499"/>
      <c r="D2" s="499"/>
      <c r="E2" s="499"/>
      <c r="F2" s="499"/>
      <c r="G2" s="499"/>
      <c r="H2" s="500"/>
    </row>
    <row r="3" spans="2:19" x14ac:dyDescent="0.25">
      <c r="B3" s="25" t="s">
        <v>2</v>
      </c>
      <c r="C3" s="285"/>
      <c r="D3" s="286"/>
      <c r="E3" s="287"/>
      <c r="F3" s="287"/>
      <c r="G3" s="287"/>
      <c r="H3" s="27"/>
    </row>
    <row r="4" spans="2:19" x14ac:dyDescent="0.25">
      <c r="B4" s="25" t="s">
        <v>289</v>
      </c>
      <c r="C4" s="285"/>
      <c r="D4" s="316"/>
      <c r="E4" s="285"/>
      <c r="F4" s="285"/>
      <c r="G4" s="285"/>
      <c r="H4" s="44"/>
    </row>
    <row r="5" spans="2:19" x14ac:dyDescent="0.25">
      <c r="B5" s="332" t="s">
        <v>746</v>
      </c>
      <c r="C5" s="288"/>
      <c r="D5" s="289"/>
      <c r="E5" s="288"/>
      <c r="F5" s="288"/>
      <c r="G5" s="288"/>
      <c r="H5" s="30"/>
    </row>
    <row r="6" spans="2:19" x14ac:dyDescent="0.25">
      <c r="B6" s="25"/>
      <c r="C6" s="288"/>
      <c r="D6" s="289"/>
      <c r="E6" s="288"/>
      <c r="F6" s="288"/>
      <c r="G6" s="288"/>
      <c r="H6" s="30"/>
    </row>
    <row r="7" spans="2:19" ht="35.1" customHeight="1" x14ac:dyDescent="0.25">
      <c r="B7" s="216" t="s">
        <v>4</v>
      </c>
      <c r="C7" s="216" t="s">
        <v>5</v>
      </c>
      <c r="D7" s="217" t="s">
        <v>6</v>
      </c>
      <c r="E7" s="218" t="s">
        <v>7</v>
      </c>
      <c r="F7" s="219" t="s">
        <v>8</v>
      </c>
      <c r="G7" s="219" t="s">
        <v>9</v>
      </c>
      <c r="H7" s="219" t="s">
        <v>10</v>
      </c>
    </row>
    <row r="8" spans="2:19" s="372" customFormat="1" x14ac:dyDescent="0.25">
      <c r="B8" s="230" t="s">
        <v>11</v>
      </c>
      <c r="C8" s="242"/>
      <c r="D8" s="269"/>
      <c r="E8" s="244"/>
      <c r="F8" s="245"/>
      <c r="G8" s="245"/>
      <c r="H8" s="224"/>
      <c r="I8" s="373"/>
      <c r="J8" s="60"/>
      <c r="K8" s="61"/>
      <c r="L8" s="56"/>
      <c r="O8" s="205"/>
      <c r="P8" s="205"/>
      <c r="Q8" s="205"/>
      <c r="R8" s="205"/>
      <c r="S8" s="205"/>
    </row>
    <row r="9" spans="2:19" s="372" customFormat="1" x14ac:dyDescent="0.25">
      <c r="B9" s="230" t="s">
        <v>12</v>
      </c>
      <c r="C9" s="230"/>
      <c r="D9" s="22"/>
      <c r="E9" s="241"/>
      <c r="F9" s="241"/>
      <c r="G9" s="241"/>
      <c r="H9" s="224"/>
      <c r="I9" s="373"/>
      <c r="J9" s="60"/>
      <c r="K9" s="204"/>
      <c r="L9" s="205"/>
      <c r="O9" s="205"/>
      <c r="P9" s="205"/>
      <c r="Q9" s="205"/>
      <c r="R9" s="205"/>
      <c r="S9" s="205"/>
    </row>
    <row r="10" spans="2:19" s="372" customFormat="1" x14ac:dyDescent="0.25">
      <c r="B10" s="230" t="s">
        <v>13</v>
      </c>
      <c r="C10" s="242"/>
      <c r="D10" s="21"/>
      <c r="E10" s="244"/>
      <c r="F10" s="244"/>
      <c r="G10" s="244"/>
      <c r="H10" s="224"/>
      <c r="I10" s="373"/>
      <c r="J10" s="60"/>
      <c r="K10" s="204"/>
      <c r="L10" s="205"/>
      <c r="O10" s="205"/>
      <c r="P10" s="205"/>
      <c r="Q10" s="205"/>
      <c r="R10" s="205"/>
      <c r="S10" s="205"/>
    </row>
    <row r="11" spans="2:19" s="372" customFormat="1" x14ac:dyDescent="0.25">
      <c r="B11" s="242" t="s">
        <v>330</v>
      </c>
      <c r="C11" s="242" t="s">
        <v>15</v>
      </c>
      <c r="D11" s="21">
        <v>1800</v>
      </c>
      <c r="E11" s="244">
        <v>19087.73</v>
      </c>
      <c r="F11" s="244">
        <v>4.6100000000000003</v>
      </c>
      <c r="G11" s="244">
        <v>4.1699000000000002</v>
      </c>
      <c r="H11" s="224" t="s">
        <v>331</v>
      </c>
      <c r="I11" s="373"/>
      <c r="J11" s="60"/>
      <c r="K11" s="204"/>
      <c r="L11" s="205"/>
      <c r="O11" s="205"/>
      <c r="P11" s="205"/>
      <c r="Q11" s="205"/>
      <c r="R11" s="205"/>
      <c r="S11" s="205"/>
    </row>
    <row r="12" spans="2:19" s="372" customFormat="1" x14ac:dyDescent="0.25">
      <c r="B12" s="242" t="s">
        <v>730</v>
      </c>
      <c r="C12" s="242" t="s">
        <v>15</v>
      </c>
      <c r="D12" s="21">
        <v>1000</v>
      </c>
      <c r="E12" s="244">
        <v>10819.66</v>
      </c>
      <c r="F12" s="244">
        <v>2.61</v>
      </c>
      <c r="G12" s="244">
        <v>3.6337999999999995</v>
      </c>
      <c r="H12" s="224" t="s">
        <v>731</v>
      </c>
      <c r="I12" s="373"/>
      <c r="J12" s="60"/>
      <c r="K12" s="204"/>
      <c r="L12" s="205"/>
      <c r="O12" s="205"/>
      <c r="P12" s="205"/>
      <c r="Q12" s="205"/>
      <c r="R12" s="205"/>
      <c r="S12" s="205"/>
    </row>
    <row r="13" spans="2:19" s="372" customFormat="1" x14ac:dyDescent="0.25">
      <c r="B13" s="242" t="s">
        <v>290</v>
      </c>
      <c r="C13" s="242" t="s">
        <v>15</v>
      </c>
      <c r="D13" s="21">
        <v>900</v>
      </c>
      <c r="E13" s="244">
        <v>9661.3799999999992</v>
      </c>
      <c r="F13" s="244">
        <v>2.33</v>
      </c>
      <c r="G13" s="244">
        <v>3.9051999999999998</v>
      </c>
      <c r="H13" s="224" t="s">
        <v>291</v>
      </c>
      <c r="I13" s="373"/>
      <c r="J13" s="60"/>
      <c r="K13" s="204"/>
      <c r="L13" s="205"/>
      <c r="O13" s="205"/>
      <c r="P13" s="205"/>
      <c r="Q13" s="205"/>
      <c r="R13" s="205"/>
      <c r="S13" s="205"/>
    </row>
    <row r="14" spans="2:19" s="372" customFormat="1" x14ac:dyDescent="0.25">
      <c r="B14" s="242" t="s">
        <v>767</v>
      </c>
      <c r="C14" s="242" t="s">
        <v>15</v>
      </c>
      <c r="D14" s="21">
        <v>400</v>
      </c>
      <c r="E14" s="244">
        <v>4257.6499999999996</v>
      </c>
      <c r="F14" s="244">
        <v>1.03</v>
      </c>
      <c r="G14" s="244">
        <v>3.9948999999999999</v>
      </c>
      <c r="H14" s="224" t="s">
        <v>768</v>
      </c>
      <c r="I14" s="373"/>
      <c r="J14" s="60"/>
      <c r="K14" s="204"/>
      <c r="L14" s="205"/>
      <c r="O14" s="205"/>
      <c r="P14" s="205"/>
      <c r="Q14" s="205"/>
      <c r="R14" s="205"/>
      <c r="S14" s="205"/>
    </row>
    <row r="15" spans="2:19" s="372" customFormat="1" x14ac:dyDescent="0.25">
      <c r="B15" s="242" t="s">
        <v>292</v>
      </c>
      <c r="C15" s="242" t="s">
        <v>237</v>
      </c>
      <c r="D15" s="21">
        <v>400</v>
      </c>
      <c r="E15" s="244">
        <v>4077.5</v>
      </c>
      <c r="F15" s="244">
        <v>0.98</v>
      </c>
      <c r="G15" s="244">
        <v>3.9598</v>
      </c>
      <c r="H15" s="224" t="s">
        <v>293</v>
      </c>
      <c r="I15" s="373"/>
      <c r="J15" s="60"/>
      <c r="K15" s="204"/>
      <c r="L15" s="205"/>
      <c r="O15" s="205"/>
      <c r="P15" s="205"/>
      <c r="Q15" s="205"/>
      <c r="R15" s="205"/>
      <c r="S15" s="205"/>
    </row>
    <row r="16" spans="2:19" s="372" customFormat="1" x14ac:dyDescent="0.25">
      <c r="B16" s="230" t="s">
        <v>79</v>
      </c>
      <c r="C16" s="230"/>
      <c r="D16" s="22"/>
      <c r="E16" s="233">
        <f>SUM(E11:E15)</f>
        <v>47903.92</v>
      </c>
      <c r="F16" s="233">
        <f>SUM(F11:F15)</f>
        <v>11.56</v>
      </c>
      <c r="G16" s="241"/>
      <c r="H16" s="224"/>
      <c r="I16" s="373"/>
      <c r="J16" s="60"/>
      <c r="K16" s="204"/>
      <c r="L16" s="205"/>
      <c r="O16" s="205"/>
      <c r="P16" s="205"/>
      <c r="Q16" s="205"/>
      <c r="R16" s="205"/>
      <c r="S16" s="205"/>
    </row>
    <row r="17" spans="2:19" s="372" customFormat="1" x14ac:dyDescent="0.25">
      <c r="B17" s="230" t="s">
        <v>81</v>
      </c>
      <c r="C17" s="230"/>
      <c r="D17" s="22"/>
      <c r="E17" s="241"/>
      <c r="F17" s="241"/>
      <c r="G17" s="241"/>
      <c r="H17" s="224"/>
      <c r="I17" s="373"/>
      <c r="J17" s="60"/>
      <c r="K17" s="204"/>
      <c r="L17" s="205"/>
      <c r="O17" s="205"/>
      <c r="P17" s="205"/>
      <c r="Q17" s="205"/>
      <c r="R17" s="205"/>
      <c r="S17" s="205"/>
    </row>
    <row r="18" spans="2:19" s="372" customFormat="1" x14ac:dyDescent="0.25">
      <c r="B18" s="230" t="s">
        <v>82</v>
      </c>
      <c r="C18" s="230"/>
      <c r="D18" s="22"/>
      <c r="E18" s="241"/>
      <c r="F18" s="241"/>
      <c r="G18" s="241"/>
      <c r="H18" s="224"/>
      <c r="I18" s="373"/>
      <c r="J18" s="60"/>
      <c r="K18" s="204"/>
      <c r="L18" s="205"/>
      <c r="O18" s="205"/>
      <c r="P18" s="205"/>
      <c r="Q18" s="205"/>
      <c r="R18" s="205"/>
      <c r="S18" s="205"/>
    </row>
    <row r="19" spans="2:19" s="372" customFormat="1" x14ac:dyDescent="0.25">
      <c r="B19" s="242" t="s">
        <v>369</v>
      </c>
      <c r="C19" s="242" t="s">
        <v>90</v>
      </c>
      <c r="D19" s="21">
        <v>15000000</v>
      </c>
      <c r="E19" s="244">
        <v>15508.43</v>
      </c>
      <c r="F19" s="244">
        <v>3.74</v>
      </c>
      <c r="G19" s="244">
        <v>3.7473999999999998</v>
      </c>
      <c r="H19" s="224" t="s">
        <v>370</v>
      </c>
      <c r="I19" s="373"/>
      <c r="J19" s="60"/>
      <c r="K19" s="204"/>
      <c r="L19" s="205"/>
      <c r="O19" s="205"/>
      <c r="P19" s="205"/>
      <c r="Q19" s="205"/>
      <c r="R19" s="205"/>
      <c r="S19" s="205"/>
    </row>
    <row r="20" spans="2:19" s="372" customFormat="1" x14ac:dyDescent="0.25">
      <c r="B20" s="230" t="s">
        <v>79</v>
      </c>
      <c r="C20" s="230"/>
      <c r="D20" s="22"/>
      <c r="E20" s="232">
        <f>SUM(E19)</f>
        <v>15508.43</v>
      </c>
      <c r="F20" s="233">
        <f>SUM(F19)</f>
        <v>3.74</v>
      </c>
      <c r="G20" s="241"/>
      <c r="H20" s="224"/>
      <c r="I20" s="373"/>
      <c r="J20" s="60"/>
      <c r="K20" s="204"/>
      <c r="L20" s="205"/>
      <c r="O20" s="205"/>
      <c r="P20" s="205"/>
      <c r="Q20" s="205"/>
      <c r="R20" s="205"/>
      <c r="S20" s="205"/>
    </row>
    <row r="21" spans="2:19" s="372" customFormat="1" x14ac:dyDescent="0.25">
      <c r="B21" s="230" t="s">
        <v>86</v>
      </c>
      <c r="C21" s="230"/>
      <c r="D21" s="22"/>
      <c r="E21" s="241"/>
      <c r="F21" s="241"/>
      <c r="G21" s="241"/>
      <c r="H21" s="224"/>
      <c r="I21" s="373"/>
      <c r="J21" s="60"/>
      <c r="K21" s="204"/>
      <c r="L21" s="205"/>
      <c r="O21" s="205"/>
      <c r="P21" s="205"/>
      <c r="Q21" s="205"/>
      <c r="R21" s="205"/>
      <c r="S21" s="205"/>
    </row>
    <row r="22" spans="2:19" s="372" customFormat="1" x14ac:dyDescent="0.25">
      <c r="B22" s="230" t="s">
        <v>99</v>
      </c>
      <c r="C22" s="230"/>
      <c r="D22" s="22"/>
      <c r="E22" s="241"/>
      <c r="F22" s="241"/>
      <c r="G22" s="241"/>
      <c r="H22" s="224"/>
      <c r="I22" s="373"/>
      <c r="J22" s="60"/>
      <c r="K22" s="204"/>
      <c r="L22" s="205"/>
      <c r="O22" s="205"/>
      <c r="P22" s="205"/>
      <c r="Q22" s="205"/>
      <c r="R22" s="205"/>
      <c r="S22" s="205"/>
    </row>
    <row r="23" spans="2:19" s="372" customFormat="1" x14ac:dyDescent="0.25">
      <c r="B23" s="242" t="s">
        <v>294</v>
      </c>
      <c r="C23" s="242" t="s">
        <v>295</v>
      </c>
      <c r="D23" s="21">
        <v>20000</v>
      </c>
      <c r="E23" s="244">
        <v>19952.52</v>
      </c>
      <c r="F23" s="244">
        <v>4.82</v>
      </c>
      <c r="G23" s="244">
        <v>3.6189999999999998</v>
      </c>
      <c r="H23" s="224" t="s">
        <v>296</v>
      </c>
      <c r="I23" s="373"/>
      <c r="J23" s="60"/>
      <c r="K23" s="204"/>
      <c r="L23" s="205"/>
      <c r="O23" s="205"/>
      <c r="P23" s="205"/>
      <c r="Q23" s="205"/>
      <c r="R23" s="205"/>
      <c r="S23" s="205"/>
    </row>
    <row r="24" spans="2:19" s="372" customFormat="1" x14ac:dyDescent="0.25">
      <c r="B24" s="242" t="s">
        <v>536</v>
      </c>
      <c r="C24" s="242" t="s">
        <v>300</v>
      </c>
      <c r="D24" s="21">
        <v>5000</v>
      </c>
      <c r="E24" s="244">
        <v>4961.1000000000004</v>
      </c>
      <c r="F24" s="244">
        <v>1.2</v>
      </c>
      <c r="G24" s="244">
        <v>3.9207999999999998</v>
      </c>
      <c r="H24" s="224" t="s">
        <v>537</v>
      </c>
      <c r="I24" s="373"/>
      <c r="J24" s="60"/>
      <c r="K24" s="204"/>
      <c r="L24" s="205"/>
      <c r="O24" s="205"/>
      <c r="P24" s="205"/>
      <c r="Q24" s="205"/>
      <c r="R24" s="205"/>
      <c r="S24" s="205"/>
    </row>
    <row r="25" spans="2:19" s="372" customFormat="1" x14ac:dyDescent="0.25">
      <c r="B25" s="242" t="s">
        <v>769</v>
      </c>
      <c r="C25" s="242" t="s">
        <v>300</v>
      </c>
      <c r="D25" s="21">
        <v>1000</v>
      </c>
      <c r="E25" s="244">
        <v>4966.92</v>
      </c>
      <c r="F25" s="244">
        <v>1.2</v>
      </c>
      <c r="G25" s="244">
        <v>3.9207999999999998</v>
      </c>
      <c r="H25" s="224" t="s">
        <v>770</v>
      </c>
      <c r="I25" s="373"/>
      <c r="J25" s="60"/>
      <c r="K25" s="204"/>
      <c r="L25" s="205"/>
      <c r="O25" s="205"/>
      <c r="P25" s="205"/>
      <c r="Q25" s="205"/>
      <c r="R25" s="205"/>
      <c r="S25" s="205"/>
    </row>
    <row r="26" spans="2:19" s="372" customFormat="1" x14ac:dyDescent="0.25">
      <c r="B26" s="242" t="s">
        <v>297</v>
      </c>
      <c r="C26" s="242" t="s">
        <v>298</v>
      </c>
      <c r="D26" s="21">
        <v>1000</v>
      </c>
      <c r="E26" s="244">
        <v>4975.1400000000003</v>
      </c>
      <c r="F26" s="244">
        <v>1.2</v>
      </c>
      <c r="G26" s="244">
        <v>3.7996999999999996</v>
      </c>
      <c r="H26" s="224" t="s">
        <v>299</v>
      </c>
      <c r="I26" s="373"/>
      <c r="J26" s="60"/>
      <c r="K26" s="204"/>
      <c r="L26" s="205"/>
      <c r="O26" s="205"/>
      <c r="P26" s="205"/>
      <c r="Q26" s="205"/>
      <c r="R26" s="205"/>
      <c r="S26" s="205"/>
    </row>
    <row r="27" spans="2:19" s="372" customFormat="1" x14ac:dyDescent="0.25">
      <c r="B27" s="230" t="s">
        <v>79</v>
      </c>
      <c r="C27" s="230"/>
      <c r="D27" s="22"/>
      <c r="E27" s="232">
        <f>SUM(E23:E26)</f>
        <v>34855.68</v>
      </c>
      <c r="F27" s="232">
        <f>SUM(F23:F26)</f>
        <v>8.42</v>
      </c>
      <c r="G27" s="241"/>
      <c r="H27" s="224"/>
      <c r="I27" s="373"/>
      <c r="J27" s="60"/>
      <c r="K27" s="204"/>
      <c r="L27" s="205"/>
      <c r="O27" s="205"/>
      <c r="P27" s="205"/>
      <c r="Q27" s="205"/>
      <c r="R27" s="205"/>
      <c r="S27" s="205"/>
    </row>
    <row r="28" spans="2:19" s="372" customFormat="1" x14ac:dyDescent="0.25">
      <c r="B28" s="230" t="s">
        <v>301</v>
      </c>
      <c r="C28" s="242"/>
      <c r="D28" s="21"/>
      <c r="E28" s="244"/>
      <c r="F28" s="244"/>
      <c r="G28" s="244"/>
      <c r="H28" s="237"/>
      <c r="I28" s="373"/>
      <c r="J28" s="60"/>
      <c r="K28" s="204"/>
      <c r="L28" s="205"/>
      <c r="O28" s="205"/>
      <c r="P28" s="205"/>
      <c r="Q28" s="205"/>
      <c r="R28" s="205"/>
      <c r="S28" s="205"/>
    </row>
    <row r="29" spans="2:19" s="372" customFormat="1" x14ac:dyDescent="0.25">
      <c r="B29" s="230" t="s">
        <v>13</v>
      </c>
      <c r="C29" s="242"/>
      <c r="D29" s="21"/>
      <c r="E29" s="244"/>
      <c r="F29" s="244"/>
      <c r="G29" s="244"/>
      <c r="H29" s="237"/>
      <c r="I29" s="373"/>
      <c r="J29" s="60"/>
      <c r="K29" s="204"/>
      <c r="L29" s="205"/>
      <c r="O29" s="205"/>
      <c r="P29" s="205"/>
      <c r="Q29" s="205"/>
      <c r="R29" s="205"/>
      <c r="S29" s="205"/>
    </row>
    <row r="30" spans="2:19" s="372" customFormat="1" x14ac:dyDescent="0.25">
      <c r="B30" s="242" t="s">
        <v>303</v>
      </c>
      <c r="C30" s="242" t="s">
        <v>300</v>
      </c>
      <c r="D30" s="21">
        <v>4000</v>
      </c>
      <c r="E30" s="244">
        <v>19956.88</v>
      </c>
      <c r="F30" s="244">
        <v>4.82</v>
      </c>
      <c r="G30" s="244">
        <v>3.5846999999999998</v>
      </c>
      <c r="H30" s="237" t="s">
        <v>304</v>
      </c>
      <c r="I30" s="373"/>
      <c r="J30" s="60"/>
      <c r="K30" s="204"/>
      <c r="L30" s="205"/>
      <c r="O30" s="205"/>
      <c r="P30" s="205"/>
      <c r="Q30" s="205"/>
      <c r="R30" s="205"/>
      <c r="S30" s="205"/>
    </row>
    <row r="31" spans="2:19" s="372" customFormat="1" x14ac:dyDescent="0.25">
      <c r="B31" s="242" t="s">
        <v>305</v>
      </c>
      <c r="C31" s="242" t="s">
        <v>302</v>
      </c>
      <c r="D31" s="21">
        <v>4000</v>
      </c>
      <c r="E31" s="244">
        <v>19894.400000000001</v>
      </c>
      <c r="F31" s="244">
        <v>4.8</v>
      </c>
      <c r="G31" s="244">
        <v>3.8748999999999998</v>
      </c>
      <c r="H31" s="237" t="s">
        <v>306</v>
      </c>
      <c r="I31" s="373"/>
      <c r="J31" s="60"/>
      <c r="K31" s="204"/>
      <c r="L31" s="205"/>
      <c r="O31" s="205"/>
      <c r="P31" s="205"/>
      <c r="Q31" s="205"/>
      <c r="R31" s="205"/>
      <c r="S31" s="205"/>
    </row>
    <row r="32" spans="2:19" s="372" customFormat="1" x14ac:dyDescent="0.25">
      <c r="B32" s="242" t="s">
        <v>736</v>
      </c>
      <c r="C32" s="242" t="s">
        <v>302</v>
      </c>
      <c r="D32" s="21">
        <v>3500</v>
      </c>
      <c r="E32" s="244">
        <v>17472.28</v>
      </c>
      <c r="F32" s="244">
        <v>4.22</v>
      </c>
      <c r="G32" s="244">
        <v>3.6204000000000001</v>
      </c>
      <c r="H32" s="237" t="s">
        <v>737</v>
      </c>
      <c r="I32" s="373"/>
      <c r="J32" s="60"/>
      <c r="K32" s="204"/>
      <c r="L32" s="205"/>
      <c r="O32" s="205"/>
      <c r="P32" s="205"/>
      <c r="Q32" s="205"/>
      <c r="R32" s="205"/>
      <c r="S32" s="205"/>
    </row>
    <row r="33" spans="2:19" s="372" customFormat="1" x14ac:dyDescent="0.25">
      <c r="B33" s="242" t="s">
        <v>307</v>
      </c>
      <c r="C33" s="242" t="s">
        <v>300</v>
      </c>
      <c r="D33" s="21">
        <v>3000</v>
      </c>
      <c r="E33" s="244">
        <v>14966.31</v>
      </c>
      <c r="F33" s="244">
        <v>3.61</v>
      </c>
      <c r="G33" s="244">
        <v>3.7346999999999997</v>
      </c>
      <c r="H33" s="237" t="s">
        <v>308</v>
      </c>
      <c r="I33" s="373"/>
      <c r="J33" s="60"/>
      <c r="K33" s="204"/>
      <c r="L33" s="205"/>
      <c r="O33" s="205"/>
      <c r="P33" s="205"/>
      <c r="Q33" s="205"/>
      <c r="R33" s="205"/>
      <c r="S33" s="205"/>
    </row>
    <row r="34" spans="2:19" s="372" customFormat="1" x14ac:dyDescent="0.25">
      <c r="B34" s="242" t="s">
        <v>732</v>
      </c>
      <c r="C34" s="242" t="s">
        <v>300</v>
      </c>
      <c r="D34" s="21">
        <v>3000</v>
      </c>
      <c r="E34" s="244">
        <v>14869.59</v>
      </c>
      <c r="F34" s="244">
        <v>3.59</v>
      </c>
      <c r="G34" s="244">
        <v>4.3851000000000004</v>
      </c>
      <c r="H34" s="237" t="s">
        <v>733</v>
      </c>
      <c r="I34" s="373"/>
      <c r="J34" s="60"/>
      <c r="K34" s="204"/>
      <c r="L34" s="205"/>
      <c r="O34" s="205"/>
      <c r="P34" s="205"/>
      <c r="Q34" s="205"/>
      <c r="R34" s="205"/>
      <c r="S34" s="205"/>
    </row>
    <row r="35" spans="2:19" s="372" customFormat="1" x14ac:dyDescent="0.25">
      <c r="B35" s="242" t="s">
        <v>311</v>
      </c>
      <c r="C35" s="242" t="s">
        <v>300</v>
      </c>
      <c r="D35" s="21">
        <v>2000</v>
      </c>
      <c r="E35" s="244">
        <v>9971.2800000000007</v>
      </c>
      <c r="F35" s="244">
        <v>2.41</v>
      </c>
      <c r="G35" s="244">
        <v>3.6252</v>
      </c>
      <c r="H35" s="237" t="s">
        <v>312</v>
      </c>
      <c r="I35" s="373"/>
      <c r="J35" s="60"/>
      <c r="K35" s="204"/>
      <c r="L35" s="205"/>
      <c r="O35" s="205"/>
      <c r="P35" s="205"/>
      <c r="Q35" s="205"/>
      <c r="R35" s="205"/>
      <c r="S35" s="205"/>
    </row>
    <row r="36" spans="2:19" s="372" customFormat="1" x14ac:dyDescent="0.25">
      <c r="B36" s="242" t="s">
        <v>734</v>
      </c>
      <c r="C36" s="242" t="s">
        <v>300</v>
      </c>
      <c r="D36" s="21">
        <v>2000</v>
      </c>
      <c r="E36" s="244">
        <v>9975.18</v>
      </c>
      <c r="F36" s="244">
        <v>2.41</v>
      </c>
      <c r="G36" s="244">
        <v>3.7848999999999999</v>
      </c>
      <c r="H36" s="237" t="s">
        <v>735</v>
      </c>
      <c r="I36" s="373"/>
      <c r="J36" s="60"/>
      <c r="K36" s="204"/>
      <c r="L36" s="205"/>
      <c r="O36" s="205"/>
      <c r="P36" s="205"/>
      <c r="Q36" s="205"/>
      <c r="R36" s="205"/>
      <c r="S36" s="205"/>
    </row>
    <row r="37" spans="2:19" s="372" customFormat="1" x14ac:dyDescent="0.25">
      <c r="B37" s="242" t="s">
        <v>313</v>
      </c>
      <c r="C37" s="242" t="s">
        <v>300</v>
      </c>
      <c r="D37" s="21">
        <v>2000</v>
      </c>
      <c r="E37" s="244">
        <v>9935.1200000000008</v>
      </c>
      <c r="F37" s="244">
        <v>2.4</v>
      </c>
      <c r="G37" s="244">
        <v>4.0400000000000009</v>
      </c>
      <c r="H37" s="237" t="s">
        <v>314</v>
      </c>
      <c r="I37" s="373"/>
      <c r="J37" s="60"/>
      <c r="K37" s="204"/>
      <c r="L37" s="205"/>
      <c r="O37" s="205"/>
      <c r="P37" s="205"/>
      <c r="Q37" s="205"/>
      <c r="R37" s="205"/>
      <c r="S37" s="205"/>
    </row>
    <row r="38" spans="2:19" s="372" customFormat="1" x14ac:dyDescent="0.25">
      <c r="B38" s="242" t="s">
        <v>315</v>
      </c>
      <c r="C38" s="242" t="s">
        <v>300</v>
      </c>
      <c r="D38" s="21">
        <v>2000</v>
      </c>
      <c r="E38" s="244">
        <v>9940.83</v>
      </c>
      <c r="F38" s="244">
        <v>2.4</v>
      </c>
      <c r="G38" s="244">
        <v>3.9500999999999999</v>
      </c>
      <c r="H38" s="237" t="s">
        <v>316</v>
      </c>
      <c r="I38" s="373"/>
      <c r="J38" s="60"/>
      <c r="K38" s="204"/>
      <c r="L38" s="205"/>
      <c r="O38" s="205"/>
      <c r="P38" s="205"/>
      <c r="Q38" s="205"/>
      <c r="R38" s="205"/>
      <c r="S38" s="205"/>
    </row>
    <row r="39" spans="2:19" s="372" customFormat="1" x14ac:dyDescent="0.25">
      <c r="B39" s="242" t="s">
        <v>771</v>
      </c>
      <c r="C39" s="242" t="s">
        <v>302</v>
      </c>
      <c r="D39" s="21">
        <v>2000</v>
      </c>
      <c r="E39" s="244">
        <v>9949.17</v>
      </c>
      <c r="F39" s="244">
        <v>2.4</v>
      </c>
      <c r="G39" s="244">
        <v>3.8853</v>
      </c>
      <c r="H39" s="237" t="s">
        <v>772</v>
      </c>
      <c r="I39" s="373"/>
      <c r="J39" s="60"/>
      <c r="K39" s="204"/>
      <c r="L39" s="205"/>
      <c r="O39" s="205"/>
      <c r="P39" s="205"/>
      <c r="Q39" s="205"/>
      <c r="R39" s="205"/>
      <c r="S39" s="205"/>
    </row>
    <row r="40" spans="2:19" s="372" customFormat="1" x14ac:dyDescent="0.25">
      <c r="B40" s="242" t="s">
        <v>317</v>
      </c>
      <c r="C40" s="242" t="s">
        <v>300</v>
      </c>
      <c r="D40" s="21">
        <v>2000</v>
      </c>
      <c r="E40" s="244">
        <v>9948.52</v>
      </c>
      <c r="F40" s="244">
        <v>2.4</v>
      </c>
      <c r="G40" s="244">
        <v>3.9352999999999998</v>
      </c>
      <c r="H40" s="237" t="s">
        <v>318</v>
      </c>
      <c r="I40" s="373"/>
      <c r="J40" s="60"/>
      <c r="K40" s="204"/>
      <c r="L40" s="205"/>
      <c r="O40" s="205"/>
      <c r="P40" s="205"/>
      <c r="Q40" s="205"/>
      <c r="R40" s="205"/>
      <c r="S40" s="205"/>
    </row>
    <row r="41" spans="2:19" s="372" customFormat="1" x14ac:dyDescent="0.25">
      <c r="B41" s="242" t="s">
        <v>319</v>
      </c>
      <c r="C41" s="242" t="s">
        <v>300</v>
      </c>
      <c r="D41" s="21">
        <v>2000</v>
      </c>
      <c r="E41" s="244">
        <v>9931.9</v>
      </c>
      <c r="F41" s="244">
        <v>2.4</v>
      </c>
      <c r="G41" s="244">
        <v>4.3150000000000004</v>
      </c>
      <c r="H41" s="237" t="s">
        <v>320</v>
      </c>
      <c r="I41" s="373"/>
      <c r="J41" s="60"/>
      <c r="K41" s="204"/>
      <c r="L41" s="205"/>
      <c r="O41" s="205"/>
      <c r="P41" s="205"/>
      <c r="Q41" s="205"/>
      <c r="R41" s="205"/>
      <c r="S41" s="205"/>
    </row>
    <row r="42" spans="2:19" s="372" customFormat="1" x14ac:dyDescent="0.25">
      <c r="B42" s="242" t="s">
        <v>773</v>
      </c>
      <c r="C42" s="242" t="s">
        <v>302</v>
      </c>
      <c r="D42" s="21">
        <v>2000</v>
      </c>
      <c r="E42" s="244">
        <v>9931.9500000000007</v>
      </c>
      <c r="F42" s="244">
        <v>2.4</v>
      </c>
      <c r="G42" s="244">
        <v>4.0999999999999996</v>
      </c>
      <c r="H42" s="237" t="s">
        <v>774</v>
      </c>
      <c r="I42" s="373"/>
      <c r="J42" s="60"/>
      <c r="K42" s="204"/>
      <c r="L42" s="205"/>
      <c r="O42" s="205"/>
      <c r="P42" s="205"/>
      <c r="Q42" s="205"/>
      <c r="R42" s="205"/>
      <c r="S42" s="205"/>
    </row>
    <row r="43" spans="2:19" s="372" customFormat="1" x14ac:dyDescent="0.25">
      <c r="B43" s="242" t="s">
        <v>775</v>
      </c>
      <c r="C43" s="242" t="s">
        <v>300</v>
      </c>
      <c r="D43" s="21">
        <v>1700</v>
      </c>
      <c r="E43" s="244">
        <v>8428.14</v>
      </c>
      <c r="F43" s="244">
        <v>2.0299999999999998</v>
      </c>
      <c r="G43" s="244">
        <v>3.9897999999999998</v>
      </c>
      <c r="H43" s="237" t="s">
        <v>776</v>
      </c>
      <c r="I43" s="373"/>
      <c r="J43" s="60"/>
      <c r="K43" s="204"/>
      <c r="L43" s="205"/>
      <c r="O43" s="205"/>
      <c r="P43" s="205"/>
      <c r="Q43" s="205"/>
      <c r="R43" s="205"/>
      <c r="S43" s="205"/>
    </row>
    <row r="44" spans="2:19" s="372" customFormat="1" x14ac:dyDescent="0.25">
      <c r="B44" s="242" t="s">
        <v>777</v>
      </c>
      <c r="C44" s="242" t="s">
        <v>300</v>
      </c>
      <c r="D44" s="21">
        <v>1500</v>
      </c>
      <c r="E44" s="244">
        <v>7429.72</v>
      </c>
      <c r="F44" s="244">
        <v>1.79</v>
      </c>
      <c r="G44" s="244">
        <v>4.0147999999999993</v>
      </c>
      <c r="H44" s="237" t="s">
        <v>778</v>
      </c>
      <c r="I44" s="373"/>
      <c r="J44" s="60"/>
      <c r="K44" s="204"/>
      <c r="L44" s="205"/>
      <c r="O44" s="205"/>
      <c r="P44" s="205"/>
      <c r="Q44" s="205"/>
      <c r="R44" s="205"/>
      <c r="S44" s="205"/>
    </row>
    <row r="45" spans="2:19" s="372" customFormat="1" x14ac:dyDescent="0.25">
      <c r="B45" s="242" t="s">
        <v>309</v>
      </c>
      <c r="C45" s="242" t="s">
        <v>300</v>
      </c>
      <c r="D45" s="21">
        <v>1000</v>
      </c>
      <c r="E45" s="244">
        <v>4998.91</v>
      </c>
      <c r="F45" s="244">
        <v>1.21</v>
      </c>
      <c r="G45" s="244">
        <v>3.9793999999999996</v>
      </c>
      <c r="H45" s="237" t="s">
        <v>310</v>
      </c>
      <c r="I45" s="373"/>
      <c r="J45" s="60"/>
      <c r="K45" s="204"/>
      <c r="L45" s="205"/>
      <c r="O45" s="205"/>
      <c r="P45" s="205"/>
      <c r="Q45" s="205"/>
      <c r="R45" s="205"/>
      <c r="S45" s="205"/>
    </row>
    <row r="46" spans="2:19" s="372" customFormat="1" x14ac:dyDescent="0.25">
      <c r="B46" s="242" t="s">
        <v>779</v>
      </c>
      <c r="C46" s="242" t="s">
        <v>302</v>
      </c>
      <c r="D46" s="21">
        <v>1000</v>
      </c>
      <c r="E46" s="244">
        <v>4995.18</v>
      </c>
      <c r="F46" s="244">
        <v>1.21</v>
      </c>
      <c r="G46" s="244">
        <v>3.5220000000000002</v>
      </c>
      <c r="H46" s="237" t="s">
        <v>780</v>
      </c>
      <c r="I46" s="373"/>
      <c r="J46" s="60"/>
      <c r="K46" s="204"/>
      <c r="L46" s="205"/>
      <c r="O46" s="205"/>
      <c r="P46" s="205"/>
      <c r="Q46" s="205"/>
      <c r="R46" s="205"/>
      <c r="S46" s="205"/>
    </row>
    <row r="47" spans="2:19" s="372" customFormat="1" x14ac:dyDescent="0.25">
      <c r="B47" s="242" t="s">
        <v>781</v>
      </c>
      <c r="C47" s="242" t="s">
        <v>300</v>
      </c>
      <c r="D47" s="21">
        <v>1000</v>
      </c>
      <c r="E47" s="244">
        <v>4995.2299999999996</v>
      </c>
      <c r="F47" s="244">
        <v>1.21</v>
      </c>
      <c r="G47" s="244">
        <v>3.8746999999999998</v>
      </c>
      <c r="H47" s="237" t="s">
        <v>782</v>
      </c>
      <c r="I47" s="373"/>
      <c r="J47" s="60"/>
      <c r="K47" s="204"/>
      <c r="L47" s="205"/>
      <c r="O47" s="205"/>
      <c r="P47" s="205"/>
      <c r="Q47" s="205"/>
      <c r="R47" s="205"/>
      <c r="S47" s="205"/>
    </row>
    <row r="48" spans="2:19" s="372" customFormat="1" x14ac:dyDescent="0.25">
      <c r="B48" s="242" t="s">
        <v>321</v>
      </c>
      <c r="C48" s="242" t="s">
        <v>300</v>
      </c>
      <c r="D48" s="21">
        <v>1000</v>
      </c>
      <c r="E48" s="244">
        <v>4991.7</v>
      </c>
      <c r="F48" s="244">
        <v>1.2</v>
      </c>
      <c r="G48" s="244">
        <v>4.0496999999999996</v>
      </c>
      <c r="H48" s="237" t="s">
        <v>322</v>
      </c>
      <c r="I48" s="373"/>
      <c r="J48" s="60"/>
      <c r="K48" s="204"/>
      <c r="L48" s="205"/>
      <c r="O48" s="205"/>
      <c r="P48" s="205"/>
      <c r="Q48" s="205"/>
      <c r="R48" s="205"/>
      <c r="S48" s="205"/>
    </row>
    <row r="49" spans="1:256" s="372" customFormat="1" x14ac:dyDescent="0.25">
      <c r="B49" s="242" t="s">
        <v>783</v>
      </c>
      <c r="C49" s="242" t="s">
        <v>300</v>
      </c>
      <c r="D49" s="21">
        <v>1000</v>
      </c>
      <c r="E49" s="244">
        <v>4949.99</v>
      </c>
      <c r="F49" s="244">
        <v>1.19</v>
      </c>
      <c r="G49" s="244">
        <v>4.3900000000000006</v>
      </c>
      <c r="H49" s="237" t="s">
        <v>784</v>
      </c>
      <c r="I49" s="373"/>
      <c r="J49" s="60"/>
      <c r="K49" s="204"/>
      <c r="L49" s="205"/>
      <c r="O49" s="205"/>
      <c r="P49" s="205"/>
      <c r="Q49" s="205"/>
      <c r="R49" s="205"/>
      <c r="S49" s="205"/>
    </row>
    <row r="50" spans="1:256" s="372" customFormat="1" x14ac:dyDescent="0.25">
      <c r="B50" s="230" t="s">
        <v>79</v>
      </c>
      <c r="C50" s="230"/>
      <c r="D50" s="22"/>
      <c r="E50" s="232">
        <f>SUM(E30:E49)</f>
        <v>207532.28</v>
      </c>
      <c r="F50" s="232">
        <f>SUM(F30:F49)</f>
        <v>50.099999999999994</v>
      </c>
      <c r="G50" s="241"/>
      <c r="H50" s="224"/>
      <c r="I50" s="373"/>
      <c r="J50" s="60"/>
      <c r="K50" s="204"/>
      <c r="L50" s="205"/>
      <c r="N50" s="205"/>
      <c r="O50" s="205"/>
      <c r="P50" s="205"/>
      <c r="Q50" s="205"/>
      <c r="R50" s="205"/>
      <c r="S50" s="205"/>
    </row>
    <row r="51" spans="1:256" s="372" customFormat="1" x14ac:dyDescent="0.25">
      <c r="B51" s="206" t="s">
        <v>85</v>
      </c>
      <c r="C51" s="206"/>
      <c r="D51" s="290"/>
      <c r="E51" s="241"/>
      <c r="F51" s="241"/>
      <c r="G51" s="12"/>
      <c r="H51" s="237"/>
      <c r="I51" s="9"/>
      <c r="J51" s="60"/>
      <c r="K51" s="204"/>
    </row>
    <row r="52" spans="1:256" s="372" customFormat="1" x14ac:dyDescent="0.25">
      <c r="B52" s="227" t="s">
        <v>323</v>
      </c>
      <c r="C52" s="227" t="s">
        <v>90</v>
      </c>
      <c r="D52" s="374">
        <v>25000000</v>
      </c>
      <c r="E52" s="244">
        <v>24977.25</v>
      </c>
      <c r="F52" s="244">
        <v>6.03</v>
      </c>
      <c r="G52" s="14">
        <v>3.3244999999999996</v>
      </c>
      <c r="H52" s="237" t="s">
        <v>324</v>
      </c>
      <c r="I52" s="9"/>
      <c r="J52" s="60"/>
      <c r="K52" s="204"/>
    </row>
    <row r="53" spans="1:256" s="372" customFormat="1" x14ac:dyDescent="0.25">
      <c r="B53" s="227" t="s">
        <v>325</v>
      </c>
      <c r="C53" s="227" t="s">
        <v>90</v>
      </c>
      <c r="D53" s="374">
        <v>15000000</v>
      </c>
      <c r="E53" s="244">
        <v>14968.4</v>
      </c>
      <c r="F53" s="244">
        <v>3.61</v>
      </c>
      <c r="G53" s="14">
        <v>3.3507999999999996</v>
      </c>
      <c r="H53" s="237" t="s">
        <v>326</v>
      </c>
      <c r="I53" s="9"/>
      <c r="J53" s="60"/>
      <c r="K53" s="204"/>
    </row>
    <row r="54" spans="1:256" s="372" customFormat="1" x14ac:dyDescent="0.25">
      <c r="B54" s="227" t="s">
        <v>327</v>
      </c>
      <c r="C54" s="227" t="s">
        <v>90</v>
      </c>
      <c r="D54" s="374">
        <v>15000000</v>
      </c>
      <c r="E54" s="244">
        <v>14925.35</v>
      </c>
      <c r="F54" s="244">
        <v>3.6</v>
      </c>
      <c r="G54" s="14">
        <v>3.5797999999999996</v>
      </c>
      <c r="H54" s="237" t="s">
        <v>328</v>
      </c>
      <c r="I54" s="9"/>
      <c r="J54" s="60"/>
      <c r="K54" s="204"/>
    </row>
    <row r="55" spans="1:256" s="372" customFormat="1" x14ac:dyDescent="0.25">
      <c r="B55" s="227" t="s">
        <v>738</v>
      </c>
      <c r="C55" s="227" t="s">
        <v>90</v>
      </c>
      <c r="D55" s="374">
        <v>15000000</v>
      </c>
      <c r="E55" s="244">
        <v>14901.81</v>
      </c>
      <c r="F55" s="244">
        <v>3.6</v>
      </c>
      <c r="G55" s="14">
        <v>3.7000999999999999</v>
      </c>
      <c r="H55" s="237" t="s">
        <v>739</v>
      </c>
      <c r="I55" s="9"/>
      <c r="J55" s="60"/>
      <c r="K55" s="204"/>
    </row>
    <row r="56" spans="1:256" s="372" customFormat="1" x14ac:dyDescent="0.25">
      <c r="B56" s="227" t="s">
        <v>785</v>
      </c>
      <c r="C56" s="227" t="s">
        <v>90</v>
      </c>
      <c r="D56" s="374">
        <v>500000</v>
      </c>
      <c r="E56" s="244">
        <v>497.16</v>
      </c>
      <c r="F56" s="244">
        <v>0.12</v>
      </c>
      <c r="G56" s="14">
        <v>3.6000000000000005</v>
      </c>
      <c r="H56" s="237" t="s">
        <v>786</v>
      </c>
      <c r="I56" s="9"/>
      <c r="J56" s="60"/>
      <c r="K56" s="204"/>
    </row>
    <row r="57" spans="1:256" s="372" customFormat="1" x14ac:dyDescent="0.25">
      <c r="B57" s="206" t="s">
        <v>79</v>
      </c>
      <c r="C57" s="206"/>
      <c r="D57" s="290"/>
      <c r="E57" s="232">
        <f>SUM(E52:E56)</f>
        <v>70269.97</v>
      </c>
      <c r="F57" s="232">
        <f>SUM(F52:F56)</f>
        <v>16.96</v>
      </c>
      <c r="G57" s="12"/>
      <c r="H57" s="237"/>
      <c r="I57" s="9"/>
      <c r="J57" s="60"/>
      <c r="K57" s="204"/>
    </row>
    <row r="58" spans="1:256" s="372" customFormat="1" x14ac:dyDescent="0.25">
      <c r="B58" s="230" t="s">
        <v>101</v>
      </c>
      <c r="C58" s="242"/>
      <c r="D58" s="269"/>
      <c r="E58" s="244">
        <v>47112</v>
      </c>
      <c r="F58" s="375">
        <v>11.37</v>
      </c>
      <c r="G58" s="376"/>
      <c r="H58" s="224"/>
      <c r="I58" s="9"/>
      <c r="J58" s="60"/>
      <c r="K58" s="253"/>
    </row>
    <row r="59" spans="1:256" s="372" customFormat="1" x14ac:dyDescent="0.25">
      <c r="B59" s="230" t="s">
        <v>102</v>
      </c>
      <c r="C59" s="242"/>
      <c r="D59" s="269"/>
      <c r="E59" s="244">
        <v>-8906.75</v>
      </c>
      <c r="F59" s="375">
        <v>-2.15</v>
      </c>
      <c r="G59" s="62"/>
      <c r="H59" s="224"/>
      <c r="I59" s="9"/>
      <c r="J59" s="60"/>
      <c r="K59" s="253"/>
    </row>
    <row r="60" spans="1:256" s="372" customFormat="1" x14ac:dyDescent="0.25">
      <c r="B60" s="258" t="s">
        <v>103</v>
      </c>
      <c r="C60" s="258"/>
      <c r="D60" s="273"/>
      <c r="E60" s="260">
        <f>+E59+E58+E57+E50+E16+E27+E20</f>
        <v>414275.52999999997</v>
      </c>
      <c r="F60" s="260">
        <f>+F59+F58+F57+F50+F16+F27+F20</f>
        <v>100</v>
      </c>
      <c r="G60" s="377"/>
      <c r="H60" s="274"/>
      <c r="I60" s="9"/>
      <c r="J60" s="60"/>
      <c r="K60" s="253"/>
    </row>
    <row r="61" spans="1:256" s="372" customFormat="1" x14ac:dyDescent="0.25">
      <c r="B61" s="47" t="s">
        <v>104</v>
      </c>
      <c r="C61" s="321"/>
      <c r="D61" s="322"/>
      <c r="E61" s="323"/>
      <c r="F61" s="378"/>
      <c r="G61" s="378"/>
      <c r="H61" s="58"/>
      <c r="I61" s="204"/>
      <c r="J61" s="204"/>
      <c r="K61" s="204"/>
    </row>
    <row r="62" spans="1:256" s="372" customFormat="1" ht="14.25" customHeight="1" x14ac:dyDescent="0.25">
      <c r="B62" s="510" t="s">
        <v>105</v>
      </c>
      <c r="C62" s="511"/>
      <c r="D62" s="511"/>
      <c r="E62" s="511"/>
      <c r="F62" s="511"/>
      <c r="G62" s="511"/>
      <c r="H62" s="512"/>
      <c r="I62" s="204"/>
      <c r="J62" s="204"/>
      <c r="K62" s="204"/>
    </row>
    <row r="63" spans="1:256" s="372" customFormat="1" ht="14.25" customHeight="1" x14ac:dyDescent="0.25">
      <c r="A63" s="19"/>
      <c r="B63" s="19" t="s">
        <v>106</v>
      </c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9"/>
      <c r="DG63" s="19"/>
      <c r="DH63" s="19"/>
      <c r="DI63" s="19"/>
      <c r="DJ63" s="19"/>
      <c r="DK63" s="19"/>
      <c r="DL63" s="19"/>
      <c r="DM63" s="19"/>
      <c r="DN63" s="19"/>
      <c r="DO63" s="19"/>
      <c r="DP63" s="19"/>
      <c r="DQ63" s="19"/>
      <c r="DR63" s="19"/>
      <c r="DS63" s="19"/>
      <c r="DT63" s="19"/>
      <c r="DU63" s="19"/>
      <c r="DV63" s="19"/>
      <c r="DW63" s="19"/>
      <c r="DX63" s="19"/>
      <c r="DY63" s="19"/>
      <c r="DZ63" s="19"/>
      <c r="EA63" s="19"/>
      <c r="EB63" s="19"/>
      <c r="EC63" s="19"/>
      <c r="ED63" s="19"/>
      <c r="EE63" s="19"/>
      <c r="EF63" s="19"/>
      <c r="EG63" s="19"/>
      <c r="EH63" s="19"/>
      <c r="EI63" s="19"/>
      <c r="EJ63" s="19"/>
      <c r="EK63" s="19"/>
      <c r="EL63" s="19"/>
      <c r="EM63" s="19"/>
      <c r="EN63" s="19"/>
      <c r="EO63" s="19"/>
      <c r="EP63" s="19"/>
      <c r="EQ63" s="19"/>
      <c r="ER63" s="19"/>
      <c r="ES63" s="19"/>
      <c r="ET63" s="19"/>
      <c r="EU63" s="19"/>
      <c r="EV63" s="19"/>
      <c r="EW63" s="19"/>
      <c r="EX63" s="19"/>
      <c r="EY63" s="19"/>
      <c r="EZ63" s="19"/>
      <c r="FA63" s="19"/>
      <c r="FB63" s="19"/>
      <c r="FC63" s="19"/>
      <c r="FD63" s="19"/>
      <c r="FE63" s="19"/>
      <c r="FF63" s="19"/>
      <c r="FG63" s="19"/>
      <c r="FH63" s="19"/>
      <c r="FI63" s="19"/>
      <c r="FJ63" s="19"/>
      <c r="FK63" s="19"/>
      <c r="FL63" s="19"/>
      <c r="FM63" s="19"/>
      <c r="FN63" s="19"/>
      <c r="FO63" s="19"/>
      <c r="FP63" s="19"/>
      <c r="FQ63" s="19"/>
      <c r="FR63" s="19"/>
      <c r="FS63" s="19"/>
      <c r="FT63" s="19"/>
      <c r="FU63" s="19"/>
      <c r="FV63" s="19"/>
      <c r="FW63" s="19"/>
      <c r="FX63" s="19"/>
      <c r="FY63" s="19"/>
      <c r="FZ63" s="19"/>
      <c r="GA63" s="19"/>
      <c r="GB63" s="19"/>
      <c r="GC63" s="19"/>
      <c r="GD63" s="19"/>
      <c r="GE63" s="19"/>
      <c r="GF63" s="19"/>
      <c r="GG63" s="19"/>
      <c r="GH63" s="19"/>
      <c r="GI63" s="19"/>
      <c r="GJ63" s="19"/>
      <c r="GK63" s="19"/>
      <c r="GL63" s="19"/>
      <c r="GM63" s="19"/>
      <c r="GN63" s="19"/>
      <c r="GO63" s="19"/>
      <c r="GP63" s="19"/>
      <c r="GQ63" s="19"/>
      <c r="GR63" s="19"/>
      <c r="GS63" s="19"/>
      <c r="GT63" s="19"/>
      <c r="GU63" s="19"/>
      <c r="GV63" s="19"/>
      <c r="GW63" s="19"/>
      <c r="GX63" s="19"/>
      <c r="GY63" s="19"/>
      <c r="GZ63" s="19"/>
      <c r="HA63" s="19"/>
      <c r="HB63" s="19"/>
      <c r="HC63" s="19"/>
      <c r="HD63" s="19"/>
      <c r="HE63" s="19"/>
      <c r="HF63" s="19"/>
      <c r="HG63" s="19"/>
      <c r="HH63" s="19"/>
      <c r="HI63" s="19"/>
      <c r="HJ63" s="19"/>
      <c r="HK63" s="19"/>
      <c r="HL63" s="19"/>
      <c r="HM63" s="19"/>
      <c r="HN63" s="19"/>
      <c r="HO63" s="19"/>
      <c r="HP63" s="19"/>
      <c r="HQ63" s="19"/>
      <c r="HR63" s="19"/>
      <c r="HS63" s="19"/>
      <c r="HT63" s="19"/>
      <c r="HU63" s="19"/>
      <c r="HV63" s="19"/>
      <c r="HW63" s="19"/>
      <c r="HX63" s="19"/>
      <c r="HY63" s="19"/>
      <c r="HZ63" s="19"/>
      <c r="IA63" s="19"/>
      <c r="IB63" s="19"/>
      <c r="IC63" s="19"/>
      <c r="ID63" s="19"/>
      <c r="IE63" s="19"/>
      <c r="IF63" s="19"/>
      <c r="IG63" s="19"/>
      <c r="IH63" s="19"/>
      <c r="II63" s="19"/>
      <c r="IJ63" s="19"/>
      <c r="IK63" s="19"/>
      <c r="IL63" s="19"/>
      <c r="IM63" s="19"/>
      <c r="IN63" s="19"/>
      <c r="IO63" s="19"/>
      <c r="IP63" s="19"/>
      <c r="IQ63" s="19"/>
      <c r="IR63" s="19"/>
      <c r="IS63" s="19"/>
      <c r="IT63" s="19"/>
      <c r="IU63" s="19"/>
      <c r="IV63" s="19"/>
    </row>
    <row r="64" spans="1:256" s="372" customFormat="1" ht="14.25" customHeight="1" x14ac:dyDescent="0.25">
      <c r="B64" s="265" t="s">
        <v>107</v>
      </c>
      <c r="C64" s="280"/>
      <c r="D64" s="280"/>
      <c r="E64" s="280"/>
      <c r="F64" s="280"/>
      <c r="G64" s="280"/>
      <c r="H64" s="281"/>
      <c r="I64" s="204"/>
      <c r="J64" s="204"/>
      <c r="K64" s="204"/>
    </row>
    <row r="65" spans="2:11" s="372" customFormat="1" ht="14.25" customHeight="1" x14ac:dyDescent="0.25">
      <c r="B65" s="279"/>
      <c r="C65" s="280"/>
      <c r="D65" s="280"/>
      <c r="E65" s="280"/>
      <c r="F65" s="280"/>
      <c r="G65" s="280"/>
      <c r="H65" s="281"/>
      <c r="I65" s="204"/>
      <c r="J65" s="204"/>
      <c r="K65" s="204"/>
    </row>
  </sheetData>
  <mergeCells count="3">
    <mergeCell ref="B1:H1"/>
    <mergeCell ref="B2:H2"/>
    <mergeCell ref="B62:H62"/>
  </mergeCells>
  <pageMargins left="1.48" right="0.7" top="0.38" bottom="0.52" header="0.3" footer="0.3"/>
  <pageSetup scale="1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6"/>
  <sheetViews>
    <sheetView showGridLines="0" view="pageBreakPreview" topLeftCell="B3" zoomScaleNormal="100" zoomScaleSheetLayoutView="100" workbookViewId="0">
      <selection activeCell="B68" sqref="B68"/>
    </sheetView>
  </sheetViews>
  <sheetFormatPr defaultRowHeight="15" x14ac:dyDescent="0.25"/>
  <cols>
    <col min="1" max="1" width="9.140625" style="19" hidden="1" customWidth="1"/>
    <col min="2" max="2" width="60.5703125" style="19" customWidth="1"/>
    <col min="3" max="3" width="18.28515625" style="19" customWidth="1"/>
    <col min="4" max="4" width="15.7109375" style="19" customWidth="1"/>
    <col min="5" max="5" width="25" style="19" customWidth="1"/>
    <col min="6" max="7" width="15.42578125" style="19" customWidth="1"/>
    <col min="8" max="8" width="16.42578125" style="20" customWidth="1"/>
    <col min="9" max="9" width="15.140625" style="204" bestFit="1" customWidth="1"/>
    <col min="10" max="10" width="16.5703125" style="205" bestFit="1" customWidth="1"/>
    <col min="11" max="11" width="10" style="19" bestFit="1" customWidth="1"/>
    <col min="12" max="12" width="9.140625" style="19"/>
    <col min="13" max="13" width="22.140625" style="19" bestFit="1" customWidth="1"/>
    <col min="14" max="256" width="9.140625" style="19"/>
    <col min="257" max="257" width="0" style="19" hidden="1" customWidth="1"/>
    <col min="258" max="258" width="81.85546875" style="19" customWidth="1"/>
    <col min="259" max="259" width="18.28515625" style="19" customWidth="1"/>
    <col min="260" max="260" width="15.7109375" style="19" customWidth="1"/>
    <col min="261" max="261" width="25" style="19" customWidth="1"/>
    <col min="262" max="263" width="15.42578125" style="19" customWidth="1"/>
    <col min="264" max="264" width="16.42578125" style="19" customWidth="1"/>
    <col min="265" max="265" width="15.140625" style="19" bestFit="1" customWidth="1"/>
    <col min="266" max="266" width="16.5703125" style="19" bestFit="1" customWidth="1"/>
    <col min="267" max="267" width="10" style="19" bestFit="1" customWidth="1"/>
    <col min="268" max="268" width="9.140625" style="19"/>
    <col min="269" max="269" width="22.140625" style="19" bestFit="1" customWidth="1"/>
    <col min="270" max="512" width="9.140625" style="19"/>
    <col min="513" max="513" width="0" style="19" hidden="1" customWidth="1"/>
    <col min="514" max="514" width="81.85546875" style="19" customWidth="1"/>
    <col min="515" max="515" width="18.28515625" style="19" customWidth="1"/>
    <col min="516" max="516" width="15.7109375" style="19" customWidth="1"/>
    <col min="517" max="517" width="25" style="19" customWidth="1"/>
    <col min="518" max="519" width="15.42578125" style="19" customWidth="1"/>
    <col min="520" max="520" width="16.42578125" style="19" customWidth="1"/>
    <col min="521" max="521" width="15.140625" style="19" bestFit="1" customWidth="1"/>
    <col min="522" max="522" width="16.5703125" style="19" bestFit="1" customWidth="1"/>
    <col min="523" max="523" width="10" style="19" bestFit="1" customWidth="1"/>
    <col min="524" max="524" width="9.140625" style="19"/>
    <col min="525" max="525" width="22.140625" style="19" bestFit="1" customWidth="1"/>
    <col min="526" max="768" width="9.140625" style="19"/>
    <col min="769" max="769" width="0" style="19" hidden="1" customWidth="1"/>
    <col min="770" max="770" width="81.85546875" style="19" customWidth="1"/>
    <col min="771" max="771" width="18.28515625" style="19" customWidth="1"/>
    <col min="772" max="772" width="15.7109375" style="19" customWidth="1"/>
    <col min="773" max="773" width="25" style="19" customWidth="1"/>
    <col min="774" max="775" width="15.42578125" style="19" customWidth="1"/>
    <col min="776" max="776" width="16.42578125" style="19" customWidth="1"/>
    <col min="777" max="777" width="15.140625" style="19" bestFit="1" customWidth="1"/>
    <col min="778" max="778" width="16.5703125" style="19" bestFit="1" customWidth="1"/>
    <col min="779" max="779" width="10" style="19" bestFit="1" customWidth="1"/>
    <col min="780" max="780" width="9.140625" style="19"/>
    <col min="781" max="781" width="22.140625" style="19" bestFit="1" customWidth="1"/>
    <col min="782" max="1024" width="9.140625" style="19"/>
    <col min="1025" max="1025" width="0" style="19" hidden="1" customWidth="1"/>
    <col min="1026" max="1026" width="81.85546875" style="19" customWidth="1"/>
    <col min="1027" max="1027" width="18.28515625" style="19" customWidth="1"/>
    <col min="1028" max="1028" width="15.7109375" style="19" customWidth="1"/>
    <col min="1029" max="1029" width="25" style="19" customWidth="1"/>
    <col min="1030" max="1031" width="15.42578125" style="19" customWidth="1"/>
    <col min="1032" max="1032" width="16.42578125" style="19" customWidth="1"/>
    <col min="1033" max="1033" width="15.140625" style="19" bestFit="1" customWidth="1"/>
    <col min="1034" max="1034" width="16.5703125" style="19" bestFit="1" customWidth="1"/>
    <col min="1035" max="1035" width="10" style="19" bestFit="1" customWidth="1"/>
    <col min="1036" max="1036" width="9.140625" style="19"/>
    <col min="1037" max="1037" width="22.140625" style="19" bestFit="1" customWidth="1"/>
    <col min="1038" max="1280" width="9.140625" style="19"/>
    <col min="1281" max="1281" width="0" style="19" hidden="1" customWidth="1"/>
    <col min="1282" max="1282" width="81.85546875" style="19" customWidth="1"/>
    <col min="1283" max="1283" width="18.28515625" style="19" customWidth="1"/>
    <col min="1284" max="1284" width="15.7109375" style="19" customWidth="1"/>
    <col min="1285" max="1285" width="25" style="19" customWidth="1"/>
    <col min="1286" max="1287" width="15.42578125" style="19" customWidth="1"/>
    <col min="1288" max="1288" width="16.42578125" style="19" customWidth="1"/>
    <col min="1289" max="1289" width="15.140625" style="19" bestFit="1" customWidth="1"/>
    <col min="1290" max="1290" width="16.5703125" style="19" bestFit="1" customWidth="1"/>
    <col min="1291" max="1291" width="10" style="19" bestFit="1" customWidth="1"/>
    <col min="1292" max="1292" width="9.140625" style="19"/>
    <col min="1293" max="1293" width="22.140625" style="19" bestFit="1" customWidth="1"/>
    <col min="1294" max="1536" width="9.140625" style="19"/>
    <col min="1537" max="1537" width="0" style="19" hidden="1" customWidth="1"/>
    <col min="1538" max="1538" width="81.85546875" style="19" customWidth="1"/>
    <col min="1539" max="1539" width="18.28515625" style="19" customWidth="1"/>
    <col min="1540" max="1540" width="15.7109375" style="19" customWidth="1"/>
    <col min="1541" max="1541" width="25" style="19" customWidth="1"/>
    <col min="1542" max="1543" width="15.42578125" style="19" customWidth="1"/>
    <col min="1544" max="1544" width="16.42578125" style="19" customWidth="1"/>
    <col min="1545" max="1545" width="15.140625" style="19" bestFit="1" customWidth="1"/>
    <col min="1546" max="1546" width="16.5703125" style="19" bestFit="1" customWidth="1"/>
    <col min="1547" max="1547" width="10" style="19" bestFit="1" customWidth="1"/>
    <col min="1548" max="1548" width="9.140625" style="19"/>
    <col min="1549" max="1549" width="22.140625" style="19" bestFit="1" customWidth="1"/>
    <col min="1550" max="1792" width="9.140625" style="19"/>
    <col min="1793" max="1793" width="0" style="19" hidden="1" customWidth="1"/>
    <col min="1794" max="1794" width="81.85546875" style="19" customWidth="1"/>
    <col min="1795" max="1795" width="18.28515625" style="19" customWidth="1"/>
    <col min="1796" max="1796" width="15.7109375" style="19" customWidth="1"/>
    <col min="1797" max="1797" width="25" style="19" customWidth="1"/>
    <col min="1798" max="1799" width="15.42578125" style="19" customWidth="1"/>
    <col min="1800" max="1800" width="16.42578125" style="19" customWidth="1"/>
    <col min="1801" max="1801" width="15.140625" style="19" bestFit="1" customWidth="1"/>
    <col min="1802" max="1802" width="16.5703125" style="19" bestFit="1" customWidth="1"/>
    <col min="1803" max="1803" width="10" style="19" bestFit="1" customWidth="1"/>
    <col min="1804" max="1804" width="9.140625" style="19"/>
    <col min="1805" max="1805" width="22.140625" style="19" bestFit="1" customWidth="1"/>
    <col min="1806" max="2048" width="9.140625" style="19"/>
    <col min="2049" max="2049" width="0" style="19" hidden="1" customWidth="1"/>
    <col min="2050" max="2050" width="81.85546875" style="19" customWidth="1"/>
    <col min="2051" max="2051" width="18.28515625" style="19" customWidth="1"/>
    <col min="2052" max="2052" width="15.7109375" style="19" customWidth="1"/>
    <col min="2053" max="2053" width="25" style="19" customWidth="1"/>
    <col min="2054" max="2055" width="15.42578125" style="19" customWidth="1"/>
    <col min="2056" max="2056" width="16.42578125" style="19" customWidth="1"/>
    <col min="2057" max="2057" width="15.140625" style="19" bestFit="1" customWidth="1"/>
    <col min="2058" max="2058" width="16.5703125" style="19" bestFit="1" customWidth="1"/>
    <col min="2059" max="2059" width="10" style="19" bestFit="1" customWidth="1"/>
    <col min="2060" max="2060" width="9.140625" style="19"/>
    <col min="2061" max="2061" width="22.140625" style="19" bestFit="1" customWidth="1"/>
    <col min="2062" max="2304" width="9.140625" style="19"/>
    <col min="2305" max="2305" width="0" style="19" hidden="1" customWidth="1"/>
    <col min="2306" max="2306" width="81.85546875" style="19" customWidth="1"/>
    <col min="2307" max="2307" width="18.28515625" style="19" customWidth="1"/>
    <col min="2308" max="2308" width="15.7109375" style="19" customWidth="1"/>
    <col min="2309" max="2309" width="25" style="19" customWidth="1"/>
    <col min="2310" max="2311" width="15.42578125" style="19" customWidth="1"/>
    <col min="2312" max="2312" width="16.42578125" style="19" customWidth="1"/>
    <col min="2313" max="2313" width="15.140625" style="19" bestFit="1" customWidth="1"/>
    <col min="2314" max="2314" width="16.5703125" style="19" bestFit="1" customWidth="1"/>
    <col min="2315" max="2315" width="10" style="19" bestFit="1" customWidth="1"/>
    <col min="2316" max="2316" width="9.140625" style="19"/>
    <col min="2317" max="2317" width="22.140625" style="19" bestFit="1" customWidth="1"/>
    <col min="2318" max="2560" width="9.140625" style="19"/>
    <col min="2561" max="2561" width="0" style="19" hidden="1" customWidth="1"/>
    <col min="2562" max="2562" width="81.85546875" style="19" customWidth="1"/>
    <col min="2563" max="2563" width="18.28515625" style="19" customWidth="1"/>
    <col min="2564" max="2564" width="15.7109375" style="19" customWidth="1"/>
    <col min="2565" max="2565" width="25" style="19" customWidth="1"/>
    <col min="2566" max="2567" width="15.42578125" style="19" customWidth="1"/>
    <col min="2568" max="2568" width="16.42578125" style="19" customWidth="1"/>
    <col min="2569" max="2569" width="15.140625" style="19" bestFit="1" customWidth="1"/>
    <col min="2570" max="2570" width="16.5703125" style="19" bestFit="1" customWidth="1"/>
    <col min="2571" max="2571" width="10" style="19" bestFit="1" customWidth="1"/>
    <col min="2572" max="2572" width="9.140625" style="19"/>
    <col min="2573" max="2573" width="22.140625" style="19" bestFit="1" customWidth="1"/>
    <col min="2574" max="2816" width="9.140625" style="19"/>
    <col min="2817" max="2817" width="0" style="19" hidden="1" customWidth="1"/>
    <col min="2818" max="2818" width="81.85546875" style="19" customWidth="1"/>
    <col min="2819" max="2819" width="18.28515625" style="19" customWidth="1"/>
    <col min="2820" max="2820" width="15.7109375" style="19" customWidth="1"/>
    <col min="2821" max="2821" width="25" style="19" customWidth="1"/>
    <col min="2822" max="2823" width="15.42578125" style="19" customWidth="1"/>
    <col min="2824" max="2824" width="16.42578125" style="19" customWidth="1"/>
    <col min="2825" max="2825" width="15.140625" style="19" bestFit="1" customWidth="1"/>
    <col min="2826" max="2826" width="16.5703125" style="19" bestFit="1" customWidth="1"/>
    <col min="2827" max="2827" width="10" style="19" bestFit="1" customWidth="1"/>
    <col min="2828" max="2828" width="9.140625" style="19"/>
    <col min="2829" max="2829" width="22.140625" style="19" bestFit="1" customWidth="1"/>
    <col min="2830" max="3072" width="9.140625" style="19"/>
    <col min="3073" max="3073" width="0" style="19" hidden="1" customWidth="1"/>
    <col min="3074" max="3074" width="81.85546875" style="19" customWidth="1"/>
    <col min="3075" max="3075" width="18.28515625" style="19" customWidth="1"/>
    <col min="3076" max="3076" width="15.7109375" style="19" customWidth="1"/>
    <col min="3077" max="3077" width="25" style="19" customWidth="1"/>
    <col min="3078" max="3079" width="15.42578125" style="19" customWidth="1"/>
    <col min="3080" max="3080" width="16.42578125" style="19" customWidth="1"/>
    <col min="3081" max="3081" width="15.140625" style="19" bestFit="1" customWidth="1"/>
    <col min="3082" max="3082" width="16.5703125" style="19" bestFit="1" customWidth="1"/>
    <col min="3083" max="3083" width="10" style="19" bestFit="1" customWidth="1"/>
    <col min="3084" max="3084" width="9.140625" style="19"/>
    <col min="3085" max="3085" width="22.140625" style="19" bestFit="1" customWidth="1"/>
    <col min="3086" max="3328" width="9.140625" style="19"/>
    <col min="3329" max="3329" width="0" style="19" hidden="1" customWidth="1"/>
    <col min="3330" max="3330" width="81.85546875" style="19" customWidth="1"/>
    <col min="3331" max="3331" width="18.28515625" style="19" customWidth="1"/>
    <col min="3332" max="3332" width="15.7109375" style="19" customWidth="1"/>
    <col min="3333" max="3333" width="25" style="19" customWidth="1"/>
    <col min="3334" max="3335" width="15.42578125" style="19" customWidth="1"/>
    <col min="3336" max="3336" width="16.42578125" style="19" customWidth="1"/>
    <col min="3337" max="3337" width="15.140625" style="19" bestFit="1" customWidth="1"/>
    <col min="3338" max="3338" width="16.5703125" style="19" bestFit="1" customWidth="1"/>
    <col min="3339" max="3339" width="10" style="19" bestFit="1" customWidth="1"/>
    <col min="3340" max="3340" width="9.140625" style="19"/>
    <col min="3341" max="3341" width="22.140625" style="19" bestFit="1" customWidth="1"/>
    <col min="3342" max="3584" width="9.140625" style="19"/>
    <col min="3585" max="3585" width="0" style="19" hidden="1" customWidth="1"/>
    <col min="3586" max="3586" width="81.85546875" style="19" customWidth="1"/>
    <col min="3587" max="3587" width="18.28515625" style="19" customWidth="1"/>
    <col min="3588" max="3588" width="15.7109375" style="19" customWidth="1"/>
    <col min="3589" max="3589" width="25" style="19" customWidth="1"/>
    <col min="3590" max="3591" width="15.42578125" style="19" customWidth="1"/>
    <col min="3592" max="3592" width="16.42578125" style="19" customWidth="1"/>
    <col min="3593" max="3593" width="15.140625" style="19" bestFit="1" customWidth="1"/>
    <col min="3594" max="3594" width="16.5703125" style="19" bestFit="1" customWidth="1"/>
    <col min="3595" max="3595" width="10" style="19" bestFit="1" customWidth="1"/>
    <col min="3596" max="3596" width="9.140625" style="19"/>
    <col min="3597" max="3597" width="22.140625" style="19" bestFit="1" customWidth="1"/>
    <col min="3598" max="3840" width="9.140625" style="19"/>
    <col min="3841" max="3841" width="0" style="19" hidden="1" customWidth="1"/>
    <col min="3842" max="3842" width="81.85546875" style="19" customWidth="1"/>
    <col min="3843" max="3843" width="18.28515625" style="19" customWidth="1"/>
    <col min="3844" max="3844" width="15.7109375" style="19" customWidth="1"/>
    <col min="3845" max="3845" width="25" style="19" customWidth="1"/>
    <col min="3846" max="3847" width="15.42578125" style="19" customWidth="1"/>
    <col min="3848" max="3848" width="16.42578125" style="19" customWidth="1"/>
    <col min="3849" max="3849" width="15.140625" style="19" bestFit="1" customWidth="1"/>
    <col min="3850" max="3850" width="16.5703125" style="19" bestFit="1" customWidth="1"/>
    <col min="3851" max="3851" width="10" style="19" bestFit="1" customWidth="1"/>
    <col min="3852" max="3852" width="9.140625" style="19"/>
    <col min="3853" max="3853" width="22.140625" style="19" bestFit="1" customWidth="1"/>
    <col min="3854" max="4096" width="9.140625" style="19"/>
    <col min="4097" max="4097" width="0" style="19" hidden="1" customWidth="1"/>
    <col min="4098" max="4098" width="81.85546875" style="19" customWidth="1"/>
    <col min="4099" max="4099" width="18.28515625" style="19" customWidth="1"/>
    <col min="4100" max="4100" width="15.7109375" style="19" customWidth="1"/>
    <col min="4101" max="4101" width="25" style="19" customWidth="1"/>
    <col min="4102" max="4103" width="15.42578125" style="19" customWidth="1"/>
    <col min="4104" max="4104" width="16.42578125" style="19" customWidth="1"/>
    <col min="4105" max="4105" width="15.140625" style="19" bestFit="1" customWidth="1"/>
    <col min="4106" max="4106" width="16.5703125" style="19" bestFit="1" customWidth="1"/>
    <col min="4107" max="4107" width="10" style="19" bestFit="1" customWidth="1"/>
    <col min="4108" max="4108" width="9.140625" style="19"/>
    <col min="4109" max="4109" width="22.140625" style="19" bestFit="1" customWidth="1"/>
    <col min="4110" max="4352" width="9.140625" style="19"/>
    <col min="4353" max="4353" width="0" style="19" hidden="1" customWidth="1"/>
    <col min="4354" max="4354" width="81.85546875" style="19" customWidth="1"/>
    <col min="4355" max="4355" width="18.28515625" style="19" customWidth="1"/>
    <col min="4356" max="4356" width="15.7109375" style="19" customWidth="1"/>
    <col min="4357" max="4357" width="25" style="19" customWidth="1"/>
    <col min="4358" max="4359" width="15.42578125" style="19" customWidth="1"/>
    <col min="4360" max="4360" width="16.42578125" style="19" customWidth="1"/>
    <col min="4361" max="4361" width="15.140625" style="19" bestFit="1" customWidth="1"/>
    <col min="4362" max="4362" width="16.5703125" style="19" bestFit="1" customWidth="1"/>
    <col min="4363" max="4363" width="10" style="19" bestFit="1" customWidth="1"/>
    <col min="4364" max="4364" width="9.140625" style="19"/>
    <col min="4365" max="4365" width="22.140625" style="19" bestFit="1" customWidth="1"/>
    <col min="4366" max="4608" width="9.140625" style="19"/>
    <col min="4609" max="4609" width="0" style="19" hidden="1" customWidth="1"/>
    <col min="4610" max="4610" width="81.85546875" style="19" customWidth="1"/>
    <col min="4611" max="4611" width="18.28515625" style="19" customWidth="1"/>
    <col min="4612" max="4612" width="15.7109375" style="19" customWidth="1"/>
    <col min="4613" max="4613" width="25" style="19" customWidth="1"/>
    <col min="4614" max="4615" width="15.42578125" style="19" customWidth="1"/>
    <col min="4616" max="4616" width="16.42578125" style="19" customWidth="1"/>
    <col min="4617" max="4617" width="15.140625" style="19" bestFit="1" customWidth="1"/>
    <col min="4618" max="4618" width="16.5703125" style="19" bestFit="1" customWidth="1"/>
    <col min="4619" max="4619" width="10" style="19" bestFit="1" customWidth="1"/>
    <col min="4620" max="4620" width="9.140625" style="19"/>
    <col min="4621" max="4621" width="22.140625" style="19" bestFit="1" customWidth="1"/>
    <col min="4622" max="4864" width="9.140625" style="19"/>
    <col min="4865" max="4865" width="0" style="19" hidden="1" customWidth="1"/>
    <col min="4866" max="4866" width="81.85546875" style="19" customWidth="1"/>
    <col min="4867" max="4867" width="18.28515625" style="19" customWidth="1"/>
    <col min="4868" max="4868" width="15.7109375" style="19" customWidth="1"/>
    <col min="4869" max="4869" width="25" style="19" customWidth="1"/>
    <col min="4870" max="4871" width="15.42578125" style="19" customWidth="1"/>
    <col min="4872" max="4872" width="16.42578125" style="19" customWidth="1"/>
    <col min="4873" max="4873" width="15.140625" style="19" bestFit="1" customWidth="1"/>
    <col min="4874" max="4874" width="16.5703125" style="19" bestFit="1" customWidth="1"/>
    <col min="4875" max="4875" width="10" style="19" bestFit="1" customWidth="1"/>
    <col min="4876" max="4876" width="9.140625" style="19"/>
    <col min="4877" max="4877" width="22.140625" style="19" bestFit="1" customWidth="1"/>
    <col min="4878" max="5120" width="9.140625" style="19"/>
    <col min="5121" max="5121" width="0" style="19" hidden="1" customWidth="1"/>
    <col min="5122" max="5122" width="81.85546875" style="19" customWidth="1"/>
    <col min="5123" max="5123" width="18.28515625" style="19" customWidth="1"/>
    <col min="5124" max="5124" width="15.7109375" style="19" customWidth="1"/>
    <col min="5125" max="5125" width="25" style="19" customWidth="1"/>
    <col min="5126" max="5127" width="15.42578125" style="19" customWidth="1"/>
    <col min="5128" max="5128" width="16.42578125" style="19" customWidth="1"/>
    <col min="5129" max="5129" width="15.140625" style="19" bestFit="1" customWidth="1"/>
    <col min="5130" max="5130" width="16.5703125" style="19" bestFit="1" customWidth="1"/>
    <col min="5131" max="5131" width="10" style="19" bestFit="1" customWidth="1"/>
    <col min="5132" max="5132" width="9.140625" style="19"/>
    <col min="5133" max="5133" width="22.140625" style="19" bestFit="1" customWidth="1"/>
    <col min="5134" max="5376" width="9.140625" style="19"/>
    <col min="5377" max="5377" width="0" style="19" hidden="1" customWidth="1"/>
    <col min="5378" max="5378" width="81.85546875" style="19" customWidth="1"/>
    <col min="5379" max="5379" width="18.28515625" style="19" customWidth="1"/>
    <col min="5380" max="5380" width="15.7109375" style="19" customWidth="1"/>
    <col min="5381" max="5381" width="25" style="19" customWidth="1"/>
    <col min="5382" max="5383" width="15.42578125" style="19" customWidth="1"/>
    <col min="5384" max="5384" width="16.42578125" style="19" customWidth="1"/>
    <col min="5385" max="5385" width="15.140625" style="19" bestFit="1" customWidth="1"/>
    <col min="5386" max="5386" width="16.5703125" style="19" bestFit="1" customWidth="1"/>
    <col min="5387" max="5387" width="10" style="19" bestFit="1" customWidth="1"/>
    <col min="5388" max="5388" width="9.140625" style="19"/>
    <col min="5389" max="5389" width="22.140625" style="19" bestFit="1" customWidth="1"/>
    <col min="5390" max="5632" width="9.140625" style="19"/>
    <col min="5633" max="5633" width="0" style="19" hidden="1" customWidth="1"/>
    <col min="5634" max="5634" width="81.85546875" style="19" customWidth="1"/>
    <col min="5635" max="5635" width="18.28515625" style="19" customWidth="1"/>
    <col min="5636" max="5636" width="15.7109375" style="19" customWidth="1"/>
    <col min="5637" max="5637" width="25" style="19" customWidth="1"/>
    <col min="5638" max="5639" width="15.42578125" style="19" customWidth="1"/>
    <col min="5640" max="5640" width="16.42578125" style="19" customWidth="1"/>
    <col min="5641" max="5641" width="15.140625" style="19" bestFit="1" customWidth="1"/>
    <col min="5642" max="5642" width="16.5703125" style="19" bestFit="1" customWidth="1"/>
    <col min="5643" max="5643" width="10" style="19" bestFit="1" customWidth="1"/>
    <col min="5644" max="5644" width="9.140625" style="19"/>
    <col min="5645" max="5645" width="22.140625" style="19" bestFit="1" customWidth="1"/>
    <col min="5646" max="5888" width="9.140625" style="19"/>
    <col min="5889" max="5889" width="0" style="19" hidden="1" customWidth="1"/>
    <col min="5890" max="5890" width="81.85546875" style="19" customWidth="1"/>
    <col min="5891" max="5891" width="18.28515625" style="19" customWidth="1"/>
    <col min="5892" max="5892" width="15.7109375" style="19" customWidth="1"/>
    <col min="5893" max="5893" width="25" style="19" customWidth="1"/>
    <col min="5894" max="5895" width="15.42578125" style="19" customWidth="1"/>
    <col min="5896" max="5896" width="16.42578125" style="19" customWidth="1"/>
    <col min="5897" max="5897" width="15.140625" style="19" bestFit="1" customWidth="1"/>
    <col min="5898" max="5898" width="16.5703125" style="19" bestFit="1" customWidth="1"/>
    <col min="5899" max="5899" width="10" style="19" bestFit="1" customWidth="1"/>
    <col min="5900" max="5900" width="9.140625" style="19"/>
    <col min="5901" max="5901" width="22.140625" style="19" bestFit="1" customWidth="1"/>
    <col min="5902" max="6144" width="9.140625" style="19"/>
    <col min="6145" max="6145" width="0" style="19" hidden="1" customWidth="1"/>
    <col min="6146" max="6146" width="81.85546875" style="19" customWidth="1"/>
    <col min="6147" max="6147" width="18.28515625" style="19" customWidth="1"/>
    <col min="6148" max="6148" width="15.7109375" style="19" customWidth="1"/>
    <col min="6149" max="6149" width="25" style="19" customWidth="1"/>
    <col min="6150" max="6151" width="15.42578125" style="19" customWidth="1"/>
    <col min="6152" max="6152" width="16.42578125" style="19" customWidth="1"/>
    <col min="6153" max="6153" width="15.140625" style="19" bestFit="1" customWidth="1"/>
    <col min="6154" max="6154" width="16.5703125" style="19" bestFit="1" customWidth="1"/>
    <col min="6155" max="6155" width="10" style="19" bestFit="1" customWidth="1"/>
    <col min="6156" max="6156" width="9.140625" style="19"/>
    <col min="6157" max="6157" width="22.140625" style="19" bestFit="1" customWidth="1"/>
    <col min="6158" max="6400" width="9.140625" style="19"/>
    <col min="6401" max="6401" width="0" style="19" hidden="1" customWidth="1"/>
    <col min="6402" max="6402" width="81.85546875" style="19" customWidth="1"/>
    <col min="6403" max="6403" width="18.28515625" style="19" customWidth="1"/>
    <col min="6404" max="6404" width="15.7109375" style="19" customWidth="1"/>
    <col min="6405" max="6405" width="25" style="19" customWidth="1"/>
    <col min="6406" max="6407" width="15.42578125" style="19" customWidth="1"/>
    <col min="6408" max="6408" width="16.42578125" style="19" customWidth="1"/>
    <col min="6409" max="6409" width="15.140625" style="19" bestFit="1" customWidth="1"/>
    <col min="6410" max="6410" width="16.5703125" style="19" bestFit="1" customWidth="1"/>
    <col min="6411" max="6411" width="10" style="19" bestFit="1" customWidth="1"/>
    <col min="6412" max="6412" width="9.140625" style="19"/>
    <col min="6413" max="6413" width="22.140625" style="19" bestFit="1" customWidth="1"/>
    <col min="6414" max="6656" width="9.140625" style="19"/>
    <col min="6657" max="6657" width="0" style="19" hidden="1" customWidth="1"/>
    <col min="6658" max="6658" width="81.85546875" style="19" customWidth="1"/>
    <col min="6659" max="6659" width="18.28515625" style="19" customWidth="1"/>
    <col min="6660" max="6660" width="15.7109375" style="19" customWidth="1"/>
    <col min="6661" max="6661" width="25" style="19" customWidth="1"/>
    <col min="6662" max="6663" width="15.42578125" style="19" customWidth="1"/>
    <col min="6664" max="6664" width="16.42578125" style="19" customWidth="1"/>
    <col min="6665" max="6665" width="15.140625" style="19" bestFit="1" customWidth="1"/>
    <col min="6666" max="6666" width="16.5703125" style="19" bestFit="1" customWidth="1"/>
    <col min="6667" max="6667" width="10" style="19" bestFit="1" customWidth="1"/>
    <col min="6668" max="6668" width="9.140625" style="19"/>
    <col min="6669" max="6669" width="22.140625" style="19" bestFit="1" customWidth="1"/>
    <col min="6670" max="6912" width="9.140625" style="19"/>
    <col min="6913" max="6913" width="0" style="19" hidden="1" customWidth="1"/>
    <col min="6914" max="6914" width="81.85546875" style="19" customWidth="1"/>
    <col min="6915" max="6915" width="18.28515625" style="19" customWidth="1"/>
    <col min="6916" max="6916" width="15.7109375" style="19" customWidth="1"/>
    <col min="6917" max="6917" width="25" style="19" customWidth="1"/>
    <col min="6918" max="6919" width="15.42578125" style="19" customWidth="1"/>
    <col min="6920" max="6920" width="16.42578125" style="19" customWidth="1"/>
    <col min="6921" max="6921" width="15.140625" style="19" bestFit="1" customWidth="1"/>
    <col min="6922" max="6922" width="16.5703125" style="19" bestFit="1" customWidth="1"/>
    <col min="6923" max="6923" width="10" style="19" bestFit="1" customWidth="1"/>
    <col min="6924" max="6924" width="9.140625" style="19"/>
    <col min="6925" max="6925" width="22.140625" style="19" bestFit="1" customWidth="1"/>
    <col min="6926" max="7168" width="9.140625" style="19"/>
    <col min="7169" max="7169" width="0" style="19" hidden="1" customWidth="1"/>
    <col min="7170" max="7170" width="81.85546875" style="19" customWidth="1"/>
    <col min="7171" max="7171" width="18.28515625" style="19" customWidth="1"/>
    <col min="7172" max="7172" width="15.7109375" style="19" customWidth="1"/>
    <col min="7173" max="7173" width="25" style="19" customWidth="1"/>
    <col min="7174" max="7175" width="15.42578125" style="19" customWidth="1"/>
    <col min="7176" max="7176" width="16.42578125" style="19" customWidth="1"/>
    <col min="7177" max="7177" width="15.140625" style="19" bestFit="1" customWidth="1"/>
    <col min="7178" max="7178" width="16.5703125" style="19" bestFit="1" customWidth="1"/>
    <col min="7179" max="7179" width="10" style="19" bestFit="1" customWidth="1"/>
    <col min="7180" max="7180" width="9.140625" style="19"/>
    <col min="7181" max="7181" width="22.140625" style="19" bestFit="1" customWidth="1"/>
    <col min="7182" max="7424" width="9.140625" style="19"/>
    <col min="7425" max="7425" width="0" style="19" hidden="1" customWidth="1"/>
    <col min="7426" max="7426" width="81.85546875" style="19" customWidth="1"/>
    <col min="7427" max="7427" width="18.28515625" style="19" customWidth="1"/>
    <col min="7428" max="7428" width="15.7109375" style="19" customWidth="1"/>
    <col min="7429" max="7429" width="25" style="19" customWidth="1"/>
    <col min="7430" max="7431" width="15.42578125" style="19" customWidth="1"/>
    <col min="7432" max="7432" width="16.42578125" style="19" customWidth="1"/>
    <col min="7433" max="7433" width="15.140625" style="19" bestFit="1" customWidth="1"/>
    <col min="7434" max="7434" width="16.5703125" style="19" bestFit="1" customWidth="1"/>
    <col min="7435" max="7435" width="10" style="19" bestFit="1" customWidth="1"/>
    <col min="7436" max="7436" width="9.140625" style="19"/>
    <col min="7437" max="7437" width="22.140625" style="19" bestFit="1" customWidth="1"/>
    <col min="7438" max="7680" width="9.140625" style="19"/>
    <col min="7681" max="7681" width="0" style="19" hidden="1" customWidth="1"/>
    <col min="7682" max="7682" width="81.85546875" style="19" customWidth="1"/>
    <col min="7683" max="7683" width="18.28515625" style="19" customWidth="1"/>
    <col min="7684" max="7684" width="15.7109375" style="19" customWidth="1"/>
    <col min="7685" max="7685" width="25" style="19" customWidth="1"/>
    <col min="7686" max="7687" width="15.42578125" style="19" customWidth="1"/>
    <col min="7688" max="7688" width="16.42578125" style="19" customWidth="1"/>
    <col min="7689" max="7689" width="15.140625" style="19" bestFit="1" customWidth="1"/>
    <col min="7690" max="7690" width="16.5703125" style="19" bestFit="1" customWidth="1"/>
    <col min="7691" max="7691" width="10" style="19" bestFit="1" customWidth="1"/>
    <col min="7692" max="7692" width="9.140625" style="19"/>
    <col min="7693" max="7693" width="22.140625" style="19" bestFit="1" customWidth="1"/>
    <col min="7694" max="7936" width="9.140625" style="19"/>
    <col min="7937" max="7937" width="0" style="19" hidden="1" customWidth="1"/>
    <col min="7938" max="7938" width="81.85546875" style="19" customWidth="1"/>
    <col min="7939" max="7939" width="18.28515625" style="19" customWidth="1"/>
    <col min="7940" max="7940" width="15.7109375" style="19" customWidth="1"/>
    <col min="7941" max="7941" width="25" style="19" customWidth="1"/>
    <col min="7942" max="7943" width="15.42578125" style="19" customWidth="1"/>
    <col min="7944" max="7944" width="16.42578125" style="19" customWidth="1"/>
    <col min="7945" max="7945" width="15.140625" style="19" bestFit="1" customWidth="1"/>
    <col min="7946" max="7946" width="16.5703125" style="19" bestFit="1" customWidth="1"/>
    <col min="7947" max="7947" width="10" style="19" bestFit="1" customWidth="1"/>
    <col min="7948" max="7948" width="9.140625" style="19"/>
    <col min="7949" max="7949" width="22.140625" style="19" bestFit="1" customWidth="1"/>
    <col min="7950" max="8192" width="9.140625" style="19"/>
    <col min="8193" max="8193" width="0" style="19" hidden="1" customWidth="1"/>
    <col min="8194" max="8194" width="81.85546875" style="19" customWidth="1"/>
    <col min="8195" max="8195" width="18.28515625" style="19" customWidth="1"/>
    <col min="8196" max="8196" width="15.7109375" style="19" customWidth="1"/>
    <col min="8197" max="8197" width="25" style="19" customWidth="1"/>
    <col min="8198" max="8199" width="15.42578125" style="19" customWidth="1"/>
    <col min="8200" max="8200" width="16.42578125" style="19" customWidth="1"/>
    <col min="8201" max="8201" width="15.140625" style="19" bestFit="1" customWidth="1"/>
    <col min="8202" max="8202" width="16.5703125" style="19" bestFit="1" customWidth="1"/>
    <col min="8203" max="8203" width="10" style="19" bestFit="1" customWidth="1"/>
    <col min="8204" max="8204" width="9.140625" style="19"/>
    <col min="8205" max="8205" width="22.140625" style="19" bestFit="1" customWidth="1"/>
    <col min="8206" max="8448" width="9.140625" style="19"/>
    <col min="8449" max="8449" width="0" style="19" hidden="1" customWidth="1"/>
    <col min="8450" max="8450" width="81.85546875" style="19" customWidth="1"/>
    <col min="8451" max="8451" width="18.28515625" style="19" customWidth="1"/>
    <col min="8452" max="8452" width="15.7109375" style="19" customWidth="1"/>
    <col min="8453" max="8453" width="25" style="19" customWidth="1"/>
    <col min="8454" max="8455" width="15.42578125" style="19" customWidth="1"/>
    <col min="8456" max="8456" width="16.42578125" style="19" customWidth="1"/>
    <col min="8457" max="8457" width="15.140625" style="19" bestFit="1" customWidth="1"/>
    <col min="8458" max="8458" width="16.5703125" style="19" bestFit="1" customWidth="1"/>
    <col min="8459" max="8459" width="10" style="19" bestFit="1" customWidth="1"/>
    <col min="8460" max="8460" width="9.140625" style="19"/>
    <col min="8461" max="8461" width="22.140625" style="19" bestFit="1" customWidth="1"/>
    <col min="8462" max="8704" width="9.140625" style="19"/>
    <col min="8705" max="8705" width="0" style="19" hidden="1" customWidth="1"/>
    <col min="8706" max="8706" width="81.85546875" style="19" customWidth="1"/>
    <col min="8707" max="8707" width="18.28515625" style="19" customWidth="1"/>
    <col min="8708" max="8708" width="15.7109375" style="19" customWidth="1"/>
    <col min="8709" max="8709" width="25" style="19" customWidth="1"/>
    <col min="8710" max="8711" width="15.42578125" style="19" customWidth="1"/>
    <col min="8712" max="8712" width="16.42578125" style="19" customWidth="1"/>
    <col min="8713" max="8713" width="15.140625" style="19" bestFit="1" customWidth="1"/>
    <col min="8714" max="8714" width="16.5703125" style="19" bestFit="1" customWidth="1"/>
    <col min="8715" max="8715" width="10" style="19" bestFit="1" customWidth="1"/>
    <col min="8716" max="8716" width="9.140625" style="19"/>
    <col min="8717" max="8717" width="22.140625" style="19" bestFit="1" customWidth="1"/>
    <col min="8718" max="8960" width="9.140625" style="19"/>
    <col min="8961" max="8961" width="0" style="19" hidden="1" customWidth="1"/>
    <col min="8962" max="8962" width="81.85546875" style="19" customWidth="1"/>
    <col min="8963" max="8963" width="18.28515625" style="19" customWidth="1"/>
    <col min="8964" max="8964" width="15.7109375" style="19" customWidth="1"/>
    <col min="8965" max="8965" width="25" style="19" customWidth="1"/>
    <col min="8966" max="8967" width="15.42578125" style="19" customWidth="1"/>
    <col min="8968" max="8968" width="16.42578125" style="19" customWidth="1"/>
    <col min="8969" max="8969" width="15.140625" style="19" bestFit="1" customWidth="1"/>
    <col min="8970" max="8970" width="16.5703125" style="19" bestFit="1" customWidth="1"/>
    <col min="8971" max="8971" width="10" style="19" bestFit="1" customWidth="1"/>
    <col min="8972" max="8972" width="9.140625" style="19"/>
    <col min="8973" max="8973" width="22.140625" style="19" bestFit="1" customWidth="1"/>
    <col min="8974" max="9216" width="9.140625" style="19"/>
    <col min="9217" max="9217" width="0" style="19" hidden="1" customWidth="1"/>
    <col min="9218" max="9218" width="81.85546875" style="19" customWidth="1"/>
    <col min="9219" max="9219" width="18.28515625" style="19" customWidth="1"/>
    <col min="9220" max="9220" width="15.7109375" style="19" customWidth="1"/>
    <col min="9221" max="9221" width="25" style="19" customWidth="1"/>
    <col min="9222" max="9223" width="15.42578125" style="19" customWidth="1"/>
    <col min="9224" max="9224" width="16.42578125" style="19" customWidth="1"/>
    <col min="9225" max="9225" width="15.140625" style="19" bestFit="1" customWidth="1"/>
    <col min="9226" max="9226" width="16.5703125" style="19" bestFit="1" customWidth="1"/>
    <col min="9227" max="9227" width="10" style="19" bestFit="1" customWidth="1"/>
    <col min="9228" max="9228" width="9.140625" style="19"/>
    <col min="9229" max="9229" width="22.140625" style="19" bestFit="1" customWidth="1"/>
    <col min="9230" max="9472" width="9.140625" style="19"/>
    <col min="9473" max="9473" width="0" style="19" hidden="1" customWidth="1"/>
    <col min="9474" max="9474" width="81.85546875" style="19" customWidth="1"/>
    <col min="9475" max="9475" width="18.28515625" style="19" customWidth="1"/>
    <col min="9476" max="9476" width="15.7109375" style="19" customWidth="1"/>
    <col min="9477" max="9477" width="25" style="19" customWidth="1"/>
    <col min="9478" max="9479" width="15.42578125" style="19" customWidth="1"/>
    <col min="9480" max="9480" width="16.42578125" style="19" customWidth="1"/>
    <col min="9481" max="9481" width="15.140625" style="19" bestFit="1" customWidth="1"/>
    <col min="9482" max="9482" width="16.5703125" style="19" bestFit="1" customWidth="1"/>
    <col min="9483" max="9483" width="10" style="19" bestFit="1" customWidth="1"/>
    <col min="9484" max="9484" width="9.140625" style="19"/>
    <col min="9485" max="9485" width="22.140625" style="19" bestFit="1" customWidth="1"/>
    <col min="9486" max="9728" width="9.140625" style="19"/>
    <col min="9729" max="9729" width="0" style="19" hidden="1" customWidth="1"/>
    <col min="9730" max="9730" width="81.85546875" style="19" customWidth="1"/>
    <col min="9731" max="9731" width="18.28515625" style="19" customWidth="1"/>
    <col min="9732" max="9732" width="15.7109375" style="19" customWidth="1"/>
    <col min="9733" max="9733" width="25" style="19" customWidth="1"/>
    <col min="9734" max="9735" width="15.42578125" style="19" customWidth="1"/>
    <col min="9736" max="9736" width="16.42578125" style="19" customWidth="1"/>
    <col min="9737" max="9737" width="15.140625" style="19" bestFit="1" customWidth="1"/>
    <col min="9738" max="9738" width="16.5703125" style="19" bestFit="1" customWidth="1"/>
    <col min="9739" max="9739" width="10" style="19" bestFit="1" customWidth="1"/>
    <col min="9740" max="9740" width="9.140625" style="19"/>
    <col min="9741" max="9741" width="22.140625" style="19" bestFit="1" customWidth="1"/>
    <col min="9742" max="9984" width="9.140625" style="19"/>
    <col min="9985" max="9985" width="0" style="19" hidden="1" customWidth="1"/>
    <col min="9986" max="9986" width="81.85546875" style="19" customWidth="1"/>
    <col min="9987" max="9987" width="18.28515625" style="19" customWidth="1"/>
    <col min="9988" max="9988" width="15.7109375" style="19" customWidth="1"/>
    <col min="9989" max="9989" width="25" style="19" customWidth="1"/>
    <col min="9990" max="9991" width="15.42578125" style="19" customWidth="1"/>
    <col min="9992" max="9992" width="16.42578125" style="19" customWidth="1"/>
    <col min="9993" max="9993" width="15.140625" style="19" bestFit="1" customWidth="1"/>
    <col min="9994" max="9994" width="16.5703125" style="19" bestFit="1" customWidth="1"/>
    <col min="9995" max="9995" width="10" style="19" bestFit="1" customWidth="1"/>
    <col min="9996" max="9996" width="9.140625" style="19"/>
    <col min="9997" max="9997" width="22.140625" style="19" bestFit="1" customWidth="1"/>
    <col min="9998" max="10240" width="9.140625" style="19"/>
    <col min="10241" max="10241" width="0" style="19" hidden="1" customWidth="1"/>
    <col min="10242" max="10242" width="81.85546875" style="19" customWidth="1"/>
    <col min="10243" max="10243" width="18.28515625" style="19" customWidth="1"/>
    <col min="10244" max="10244" width="15.7109375" style="19" customWidth="1"/>
    <col min="10245" max="10245" width="25" style="19" customWidth="1"/>
    <col min="10246" max="10247" width="15.42578125" style="19" customWidth="1"/>
    <col min="10248" max="10248" width="16.42578125" style="19" customWidth="1"/>
    <col min="10249" max="10249" width="15.140625" style="19" bestFit="1" customWidth="1"/>
    <col min="10250" max="10250" width="16.5703125" style="19" bestFit="1" customWidth="1"/>
    <col min="10251" max="10251" width="10" style="19" bestFit="1" customWidth="1"/>
    <col min="10252" max="10252" width="9.140625" style="19"/>
    <col min="10253" max="10253" width="22.140625" style="19" bestFit="1" customWidth="1"/>
    <col min="10254" max="10496" width="9.140625" style="19"/>
    <col min="10497" max="10497" width="0" style="19" hidden="1" customWidth="1"/>
    <col min="10498" max="10498" width="81.85546875" style="19" customWidth="1"/>
    <col min="10499" max="10499" width="18.28515625" style="19" customWidth="1"/>
    <col min="10500" max="10500" width="15.7109375" style="19" customWidth="1"/>
    <col min="10501" max="10501" width="25" style="19" customWidth="1"/>
    <col min="10502" max="10503" width="15.42578125" style="19" customWidth="1"/>
    <col min="10504" max="10504" width="16.42578125" style="19" customWidth="1"/>
    <col min="10505" max="10505" width="15.140625" style="19" bestFit="1" customWidth="1"/>
    <col min="10506" max="10506" width="16.5703125" style="19" bestFit="1" customWidth="1"/>
    <col min="10507" max="10507" width="10" style="19" bestFit="1" customWidth="1"/>
    <col min="10508" max="10508" width="9.140625" style="19"/>
    <col min="10509" max="10509" width="22.140625" style="19" bestFit="1" customWidth="1"/>
    <col min="10510" max="10752" width="9.140625" style="19"/>
    <col min="10753" max="10753" width="0" style="19" hidden="1" customWidth="1"/>
    <col min="10754" max="10754" width="81.85546875" style="19" customWidth="1"/>
    <col min="10755" max="10755" width="18.28515625" style="19" customWidth="1"/>
    <col min="10756" max="10756" width="15.7109375" style="19" customWidth="1"/>
    <col min="10757" max="10757" width="25" style="19" customWidth="1"/>
    <col min="10758" max="10759" width="15.42578125" style="19" customWidth="1"/>
    <col min="10760" max="10760" width="16.42578125" style="19" customWidth="1"/>
    <col min="10761" max="10761" width="15.140625" style="19" bestFit="1" customWidth="1"/>
    <col min="10762" max="10762" width="16.5703125" style="19" bestFit="1" customWidth="1"/>
    <col min="10763" max="10763" width="10" style="19" bestFit="1" customWidth="1"/>
    <col min="10764" max="10764" width="9.140625" style="19"/>
    <col min="10765" max="10765" width="22.140625" style="19" bestFit="1" customWidth="1"/>
    <col min="10766" max="11008" width="9.140625" style="19"/>
    <col min="11009" max="11009" width="0" style="19" hidden="1" customWidth="1"/>
    <col min="11010" max="11010" width="81.85546875" style="19" customWidth="1"/>
    <col min="11011" max="11011" width="18.28515625" style="19" customWidth="1"/>
    <col min="11012" max="11012" width="15.7109375" style="19" customWidth="1"/>
    <col min="11013" max="11013" width="25" style="19" customWidth="1"/>
    <col min="11014" max="11015" width="15.42578125" style="19" customWidth="1"/>
    <col min="11016" max="11016" width="16.42578125" style="19" customWidth="1"/>
    <col min="11017" max="11017" width="15.140625" style="19" bestFit="1" customWidth="1"/>
    <col min="11018" max="11018" width="16.5703125" style="19" bestFit="1" customWidth="1"/>
    <col min="11019" max="11019" width="10" style="19" bestFit="1" customWidth="1"/>
    <col min="11020" max="11020" width="9.140625" style="19"/>
    <col min="11021" max="11021" width="22.140625" style="19" bestFit="1" customWidth="1"/>
    <col min="11022" max="11264" width="9.140625" style="19"/>
    <col min="11265" max="11265" width="0" style="19" hidden="1" customWidth="1"/>
    <col min="11266" max="11266" width="81.85546875" style="19" customWidth="1"/>
    <col min="11267" max="11267" width="18.28515625" style="19" customWidth="1"/>
    <col min="11268" max="11268" width="15.7109375" style="19" customWidth="1"/>
    <col min="11269" max="11269" width="25" style="19" customWidth="1"/>
    <col min="11270" max="11271" width="15.42578125" style="19" customWidth="1"/>
    <col min="11272" max="11272" width="16.42578125" style="19" customWidth="1"/>
    <col min="11273" max="11273" width="15.140625" style="19" bestFit="1" customWidth="1"/>
    <col min="11274" max="11274" width="16.5703125" style="19" bestFit="1" customWidth="1"/>
    <col min="11275" max="11275" width="10" style="19" bestFit="1" customWidth="1"/>
    <col min="11276" max="11276" width="9.140625" style="19"/>
    <col min="11277" max="11277" width="22.140625" style="19" bestFit="1" customWidth="1"/>
    <col min="11278" max="11520" width="9.140625" style="19"/>
    <col min="11521" max="11521" width="0" style="19" hidden="1" customWidth="1"/>
    <col min="11522" max="11522" width="81.85546875" style="19" customWidth="1"/>
    <col min="11523" max="11523" width="18.28515625" style="19" customWidth="1"/>
    <col min="11524" max="11524" width="15.7109375" style="19" customWidth="1"/>
    <col min="11525" max="11525" width="25" style="19" customWidth="1"/>
    <col min="11526" max="11527" width="15.42578125" style="19" customWidth="1"/>
    <col min="11528" max="11528" width="16.42578125" style="19" customWidth="1"/>
    <col min="11529" max="11529" width="15.140625" style="19" bestFit="1" customWidth="1"/>
    <col min="11530" max="11530" width="16.5703125" style="19" bestFit="1" customWidth="1"/>
    <col min="11531" max="11531" width="10" style="19" bestFit="1" customWidth="1"/>
    <col min="11532" max="11532" width="9.140625" style="19"/>
    <col min="11533" max="11533" width="22.140625" style="19" bestFit="1" customWidth="1"/>
    <col min="11534" max="11776" width="9.140625" style="19"/>
    <col min="11777" max="11777" width="0" style="19" hidden="1" customWidth="1"/>
    <col min="11778" max="11778" width="81.85546875" style="19" customWidth="1"/>
    <col min="11779" max="11779" width="18.28515625" style="19" customWidth="1"/>
    <col min="11780" max="11780" width="15.7109375" style="19" customWidth="1"/>
    <col min="11781" max="11781" width="25" style="19" customWidth="1"/>
    <col min="11782" max="11783" width="15.42578125" style="19" customWidth="1"/>
    <col min="11784" max="11784" width="16.42578125" style="19" customWidth="1"/>
    <col min="11785" max="11785" width="15.140625" style="19" bestFit="1" customWidth="1"/>
    <col min="11786" max="11786" width="16.5703125" style="19" bestFit="1" customWidth="1"/>
    <col min="11787" max="11787" width="10" style="19" bestFit="1" customWidth="1"/>
    <col min="11788" max="11788" width="9.140625" style="19"/>
    <col min="11789" max="11789" width="22.140625" style="19" bestFit="1" customWidth="1"/>
    <col min="11790" max="12032" width="9.140625" style="19"/>
    <col min="12033" max="12033" width="0" style="19" hidden="1" customWidth="1"/>
    <col min="12034" max="12034" width="81.85546875" style="19" customWidth="1"/>
    <col min="12035" max="12035" width="18.28515625" style="19" customWidth="1"/>
    <col min="12036" max="12036" width="15.7109375" style="19" customWidth="1"/>
    <col min="12037" max="12037" width="25" style="19" customWidth="1"/>
    <col min="12038" max="12039" width="15.42578125" style="19" customWidth="1"/>
    <col min="12040" max="12040" width="16.42578125" style="19" customWidth="1"/>
    <col min="12041" max="12041" width="15.140625" style="19" bestFit="1" customWidth="1"/>
    <col min="12042" max="12042" width="16.5703125" style="19" bestFit="1" customWidth="1"/>
    <col min="12043" max="12043" width="10" style="19" bestFit="1" customWidth="1"/>
    <col min="12044" max="12044" width="9.140625" style="19"/>
    <col min="12045" max="12045" width="22.140625" style="19" bestFit="1" customWidth="1"/>
    <col min="12046" max="12288" width="9.140625" style="19"/>
    <col min="12289" max="12289" width="0" style="19" hidden="1" customWidth="1"/>
    <col min="12290" max="12290" width="81.85546875" style="19" customWidth="1"/>
    <col min="12291" max="12291" width="18.28515625" style="19" customWidth="1"/>
    <col min="12292" max="12292" width="15.7109375" style="19" customWidth="1"/>
    <col min="12293" max="12293" width="25" style="19" customWidth="1"/>
    <col min="12294" max="12295" width="15.42578125" style="19" customWidth="1"/>
    <col min="12296" max="12296" width="16.42578125" style="19" customWidth="1"/>
    <col min="12297" max="12297" width="15.140625" style="19" bestFit="1" customWidth="1"/>
    <col min="12298" max="12298" width="16.5703125" style="19" bestFit="1" customWidth="1"/>
    <col min="12299" max="12299" width="10" style="19" bestFit="1" customWidth="1"/>
    <col min="12300" max="12300" width="9.140625" style="19"/>
    <col min="12301" max="12301" width="22.140625" style="19" bestFit="1" customWidth="1"/>
    <col min="12302" max="12544" width="9.140625" style="19"/>
    <col min="12545" max="12545" width="0" style="19" hidden="1" customWidth="1"/>
    <col min="12546" max="12546" width="81.85546875" style="19" customWidth="1"/>
    <col min="12547" max="12547" width="18.28515625" style="19" customWidth="1"/>
    <col min="12548" max="12548" width="15.7109375" style="19" customWidth="1"/>
    <col min="12549" max="12549" width="25" style="19" customWidth="1"/>
    <col min="12550" max="12551" width="15.42578125" style="19" customWidth="1"/>
    <col min="12552" max="12552" width="16.42578125" style="19" customWidth="1"/>
    <col min="12553" max="12553" width="15.140625" style="19" bestFit="1" customWidth="1"/>
    <col min="12554" max="12554" width="16.5703125" style="19" bestFit="1" customWidth="1"/>
    <col min="12555" max="12555" width="10" style="19" bestFit="1" customWidth="1"/>
    <col min="12556" max="12556" width="9.140625" style="19"/>
    <col min="12557" max="12557" width="22.140625" style="19" bestFit="1" customWidth="1"/>
    <col min="12558" max="12800" width="9.140625" style="19"/>
    <col min="12801" max="12801" width="0" style="19" hidden="1" customWidth="1"/>
    <col min="12802" max="12802" width="81.85546875" style="19" customWidth="1"/>
    <col min="12803" max="12803" width="18.28515625" style="19" customWidth="1"/>
    <col min="12804" max="12804" width="15.7109375" style="19" customWidth="1"/>
    <col min="12805" max="12805" width="25" style="19" customWidth="1"/>
    <col min="12806" max="12807" width="15.42578125" style="19" customWidth="1"/>
    <col min="12808" max="12808" width="16.42578125" style="19" customWidth="1"/>
    <col min="12809" max="12809" width="15.140625" style="19" bestFit="1" customWidth="1"/>
    <col min="12810" max="12810" width="16.5703125" style="19" bestFit="1" customWidth="1"/>
    <col min="12811" max="12811" width="10" style="19" bestFit="1" customWidth="1"/>
    <col min="12812" max="12812" width="9.140625" style="19"/>
    <col min="12813" max="12813" width="22.140625" style="19" bestFit="1" customWidth="1"/>
    <col min="12814" max="13056" width="9.140625" style="19"/>
    <col min="13057" max="13057" width="0" style="19" hidden="1" customWidth="1"/>
    <col min="13058" max="13058" width="81.85546875" style="19" customWidth="1"/>
    <col min="13059" max="13059" width="18.28515625" style="19" customWidth="1"/>
    <col min="13060" max="13060" width="15.7109375" style="19" customWidth="1"/>
    <col min="13061" max="13061" width="25" style="19" customWidth="1"/>
    <col min="13062" max="13063" width="15.42578125" style="19" customWidth="1"/>
    <col min="13064" max="13064" width="16.42578125" style="19" customWidth="1"/>
    <col min="13065" max="13065" width="15.140625" style="19" bestFit="1" customWidth="1"/>
    <col min="13066" max="13066" width="16.5703125" style="19" bestFit="1" customWidth="1"/>
    <col min="13067" max="13067" width="10" style="19" bestFit="1" customWidth="1"/>
    <col min="13068" max="13068" width="9.140625" style="19"/>
    <col min="13069" max="13069" width="22.140625" style="19" bestFit="1" customWidth="1"/>
    <col min="13070" max="13312" width="9.140625" style="19"/>
    <col min="13313" max="13313" width="0" style="19" hidden="1" customWidth="1"/>
    <col min="13314" max="13314" width="81.85546875" style="19" customWidth="1"/>
    <col min="13315" max="13315" width="18.28515625" style="19" customWidth="1"/>
    <col min="13316" max="13316" width="15.7109375" style="19" customWidth="1"/>
    <col min="13317" max="13317" width="25" style="19" customWidth="1"/>
    <col min="13318" max="13319" width="15.42578125" style="19" customWidth="1"/>
    <col min="13320" max="13320" width="16.42578125" style="19" customWidth="1"/>
    <col min="13321" max="13321" width="15.140625" style="19" bestFit="1" customWidth="1"/>
    <col min="13322" max="13322" width="16.5703125" style="19" bestFit="1" customWidth="1"/>
    <col min="13323" max="13323" width="10" style="19" bestFit="1" customWidth="1"/>
    <col min="13324" max="13324" width="9.140625" style="19"/>
    <col min="13325" max="13325" width="22.140625" style="19" bestFit="1" customWidth="1"/>
    <col min="13326" max="13568" width="9.140625" style="19"/>
    <col min="13569" max="13569" width="0" style="19" hidden="1" customWidth="1"/>
    <col min="13570" max="13570" width="81.85546875" style="19" customWidth="1"/>
    <col min="13571" max="13571" width="18.28515625" style="19" customWidth="1"/>
    <col min="13572" max="13572" width="15.7109375" style="19" customWidth="1"/>
    <col min="13573" max="13573" width="25" style="19" customWidth="1"/>
    <col min="13574" max="13575" width="15.42578125" style="19" customWidth="1"/>
    <col min="13576" max="13576" width="16.42578125" style="19" customWidth="1"/>
    <col min="13577" max="13577" width="15.140625" style="19" bestFit="1" customWidth="1"/>
    <col min="13578" max="13578" width="16.5703125" style="19" bestFit="1" customWidth="1"/>
    <col min="13579" max="13579" width="10" style="19" bestFit="1" customWidth="1"/>
    <col min="13580" max="13580" width="9.140625" style="19"/>
    <col min="13581" max="13581" width="22.140625" style="19" bestFit="1" customWidth="1"/>
    <col min="13582" max="13824" width="9.140625" style="19"/>
    <col min="13825" max="13825" width="0" style="19" hidden="1" customWidth="1"/>
    <col min="13826" max="13826" width="81.85546875" style="19" customWidth="1"/>
    <col min="13827" max="13827" width="18.28515625" style="19" customWidth="1"/>
    <col min="13828" max="13828" width="15.7109375" style="19" customWidth="1"/>
    <col min="13829" max="13829" width="25" style="19" customWidth="1"/>
    <col min="13830" max="13831" width="15.42578125" style="19" customWidth="1"/>
    <col min="13832" max="13832" width="16.42578125" style="19" customWidth="1"/>
    <col min="13833" max="13833" width="15.140625" style="19" bestFit="1" customWidth="1"/>
    <col min="13834" max="13834" width="16.5703125" style="19" bestFit="1" customWidth="1"/>
    <col min="13835" max="13835" width="10" style="19" bestFit="1" customWidth="1"/>
    <col min="13836" max="13836" width="9.140625" style="19"/>
    <col min="13837" max="13837" width="22.140625" style="19" bestFit="1" customWidth="1"/>
    <col min="13838" max="14080" width="9.140625" style="19"/>
    <col min="14081" max="14081" width="0" style="19" hidden="1" customWidth="1"/>
    <col min="14082" max="14082" width="81.85546875" style="19" customWidth="1"/>
    <col min="14083" max="14083" width="18.28515625" style="19" customWidth="1"/>
    <col min="14084" max="14084" width="15.7109375" style="19" customWidth="1"/>
    <col min="14085" max="14085" width="25" style="19" customWidth="1"/>
    <col min="14086" max="14087" width="15.42578125" style="19" customWidth="1"/>
    <col min="14088" max="14088" width="16.42578125" style="19" customWidth="1"/>
    <col min="14089" max="14089" width="15.140625" style="19" bestFit="1" customWidth="1"/>
    <col min="14090" max="14090" width="16.5703125" style="19" bestFit="1" customWidth="1"/>
    <col min="14091" max="14091" width="10" style="19" bestFit="1" customWidth="1"/>
    <col min="14092" max="14092" width="9.140625" style="19"/>
    <col min="14093" max="14093" width="22.140625" style="19" bestFit="1" customWidth="1"/>
    <col min="14094" max="14336" width="9.140625" style="19"/>
    <col min="14337" max="14337" width="0" style="19" hidden="1" customWidth="1"/>
    <col min="14338" max="14338" width="81.85546875" style="19" customWidth="1"/>
    <col min="14339" max="14339" width="18.28515625" style="19" customWidth="1"/>
    <col min="14340" max="14340" width="15.7109375" style="19" customWidth="1"/>
    <col min="14341" max="14341" width="25" style="19" customWidth="1"/>
    <col min="14342" max="14343" width="15.42578125" style="19" customWidth="1"/>
    <col min="14344" max="14344" width="16.42578125" style="19" customWidth="1"/>
    <col min="14345" max="14345" width="15.140625" style="19" bestFit="1" customWidth="1"/>
    <col min="14346" max="14346" width="16.5703125" style="19" bestFit="1" customWidth="1"/>
    <col min="14347" max="14347" width="10" style="19" bestFit="1" customWidth="1"/>
    <col min="14348" max="14348" width="9.140625" style="19"/>
    <col min="14349" max="14349" width="22.140625" style="19" bestFit="1" customWidth="1"/>
    <col min="14350" max="14592" width="9.140625" style="19"/>
    <col min="14593" max="14593" width="0" style="19" hidden="1" customWidth="1"/>
    <col min="14594" max="14594" width="81.85546875" style="19" customWidth="1"/>
    <col min="14595" max="14595" width="18.28515625" style="19" customWidth="1"/>
    <col min="14596" max="14596" width="15.7109375" style="19" customWidth="1"/>
    <col min="14597" max="14597" width="25" style="19" customWidth="1"/>
    <col min="14598" max="14599" width="15.42578125" style="19" customWidth="1"/>
    <col min="14600" max="14600" width="16.42578125" style="19" customWidth="1"/>
    <col min="14601" max="14601" width="15.140625" style="19" bestFit="1" customWidth="1"/>
    <col min="14602" max="14602" width="16.5703125" style="19" bestFit="1" customWidth="1"/>
    <col min="14603" max="14603" width="10" style="19" bestFit="1" customWidth="1"/>
    <col min="14604" max="14604" width="9.140625" style="19"/>
    <col min="14605" max="14605" width="22.140625" style="19" bestFit="1" customWidth="1"/>
    <col min="14606" max="14848" width="9.140625" style="19"/>
    <col min="14849" max="14849" width="0" style="19" hidden="1" customWidth="1"/>
    <col min="14850" max="14850" width="81.85546875" style="19" customWidth="1"/>
    <col min="14851" max="14851" width="18.28515625" style="19" customWidth="1"/>
    <col min="14852" max="14852" width="15.7109375" style="19" customWidth="1"/>
    <col min="14853" max="14853" width="25" style="19" customWidth="1"/>
    <col min="14854" max="14855" width="15.42578125" style="19" customWidth="1"/>
    <col min="14856" max="14856" width="16.42578125" style="19" customWidth="1"/>
    <col min="14857" max="14857" width="15.140625" style="19" bestFit="1" customWidth="1"/>
    <col min="14858" max="14858" width="16.5703125" style="19" bestFit="1" customWidth="1"/>
    <col min="14859" max="14859" width="10" style="19" bestFit="1" customWidth="1"/>
    <col min="14860" max="14860" width="9.140625" style="19"/>
    <col min="14861" max="14861" width="22.140625" style="19" bestFit="1" customWidth="1"/>
    <col min="14862" max="15104" width="9.140625" style="19"/>
    <col min="15105" max="15105" width="0" style="19" hidden="1" customWidth="1"/>
    <col min="15106" max="15106" width="81.85546875" style="19" customWidth="1"/>
    <col min="15107" max="15107" width="18.28515625" style="19" customWidth="1"/>
    <col min="15108" max="15108" width="15.7109375" style="19" customWidth="1"/>
    <col min="15109" max="15109" width="25" style="19" customWidth="1"/>
    <col min="15110" max="15111" width="15.42578125" style="19" customWidth="1"/>
    <col min="15112" max="15112" width="16.42578125" style="19" customWidth="1"/>
    <col min="15113" max="15113" width="15.140625" style="19" bestFit="1" customWidth="1"/>
    <col min="15114" max="15114" width="16.5703125" style="19" bestFit="1" customWidth="1"/>
    <col min="15115" max="15115" width="10" style="19" bestFit="1" customWidth="1"/>
    <col min="15116" max="15116" width="9.140625" style="19"/>
    <col min="15117" max="15117" width="22.140625" style="19" bestFit="1" customWidth="1"/>
    <col min="15118" max="15360" width="9.140625" style="19"/>
    <col min="15361" max="15361" width="0" style="19" hidden="1" customWidth="1"/>
    <col min="15362" max="15362" width="81.85546875" style="19" customWidth="1"/>
    <col min="15363" max="15363" width="18.28515625" style="19" customWidth="1"/>
    <col min="15364" max="15364" width="15.7109375" style="19" customWidth="1"/>
    <col min="15365" max="15365" width="25" style="19" customWidth="1"/>
    <col min="15366" max="15367" width="15.42578125" style="19" customWidth="1"/>
    <col min="15368" max="15368" width="16.42578125" style="19" customWidth="1"/>
    <col min="15369" max="15369" width="15.140625" style="19" bestFit="1" customWidth="1"/>
    <col min="15370" max="15370" width="16.5703125" style="19" bestFit="1" customWidth="1"/>
    <col min="15371" max="15371" width="10" style="19" bestFit="1" customWidth="1"/>
    <col min="15372" max="15372" width="9.140625" style="19"/>
    <col min="15373" max="15373" width="22.140625" style="19" bestFit="1" customWidth="1"/>
    <col min="15374" max="15616" width="9.140625" style="19"/>
    <col min="15617" max="15617" width="0" style="19" hidden="1" customWidth="1"/>
    <col min="15618" max="15618" width="81.85546875" style="19" customWidth="1"/>
    <col min="15619" max="15619" width="18.28515625" style="19" customWidth="1"/>
    <col min="15620" max="15620" width="15.7109375" style="19" customWidth="1"/>
    <col min="15621" max="15621" width="25" style="19" customWidth="1"/>
    <col min="15622" max="15623" width="15.42578125" style="19" customWidth="1"/>
    <col min="15624" max="15624" width="16.42578125" style="19" customWidth="1"/>
    <col min="15625" max="15625" width="15.140625" style="19" bestFit="1" customWidth="1"/>
    <col min="15626" max="15626" width="16.5703125" style="19" bestFit="1" customWidth="1"/>
    <col min="15627" max="15627" width="10" style="19" bestFit="1" customWidth="1"/>
    <col min="15628" max="15628" width="9.140625" style="19"/>
    <col min="15629" max="15629" width="22.140625" style="19" bestFit="1" customWidth="1"/>
    <col min="15630" max="15872" width="9.140625" style="19"/>
    <col min="15873" max="15873" width="0" style="19" hidden="1" customWidth="1"/>
    <col min="15874" max="15874" width="81.85546875" style="19" customWidth="1"/>
    <col min="15875" max="15875" width="18.28515625" style="19" customWidth="1"/>
    <col min="15876" max="15876" width="15.7109375" style="19" customWidth="1"/>
    <col min="15877" max="15877" width="25" style="19" customWidth="1"/>
    <col min="15878" max="15879" width="15.42578125" style="19" customWidth="1"/>
    <col min="15880" max="15880" width="16.42578125" style="19" customWidth="1"/>
    <col min="15881" max="15881" width="15.140625" style="19" bestFit="1" customWidth="1"/>
    <col min="15882" max="15882" width="16.5703125" style="19" bestFit="1" customWidth="1"/>
    <col min="15883" max="15883" width="10" style="19" bestFit="1" customWidth="1"/>
    <col min="15884" max="15884" width="9.140625" style="19"/>
    <col min="15885" max="15885" width="22.140625" style="19" bestFit="1" customWidth="1"/>
    <col min="15886" max="16128" width="9.140625" style="19"/>
    <col min="16129" max="16129" width="0" style="19" hidden="1" customWidth="1"/>
    <col min="16130" max="16130" width="81.85546875" style="19" customWidth="1"/>
    <col min="16131" max="16131" width="18.28515625" style="19" customWidth="1"/>
    <col min="16132" max="16132" width="15.7109375" style="19" customWidth="1"/>
    <col min="16133" max="16133" width="25" style="19" customWidth="1"/>
    <col min="16134" max="16135" width="15.42578125" style="19" customWidth="1"/>
    <col min="16136" max="16136" width="16.42578125" style="19" customWidth="1"/>
    <col min="16137" max="16137" width="15.140625" style="19" bestFit="1" customWidth="1"/>
    <col min="16138" max="16138" width="16.5703125" style="19" bestFit="1" customWidth="1"/>
    <col min="16139" max="16139" width="10" style="19" bestFit="1" customWidth="1"/>
    <col min="16140" max="16140" width="9.140625" style="19"/>
    <col min="16141" max="16141" width="22.140625" style="19" bestFit="1" customWidth="1"/>
    <col min="16142" max="16384" width="9.140625" style="19"/>
  </cols>
  <sheetData>
    <row r="1" spans="2:13" hidden="1" x14ac:dyDescent="0.25">
      <c r="B1" s="495" t="s">
        <v>0</v>
      </c>
      <c r="C1" s="496"/>
      <c r="D1" s="496"/>
      <c r="E1" s="496"/>
      <c r="F1" s="496"/>
      <c r="G1" s="496"/>
      <c r="H1" s="497"/>
    </row>
    <row r="2" spans="2:13" hidden="1" x14ac:dyDescent="0.25">
      <c r="B2" s="498" t="s">
        <v>1</v>
      </c>
      <c r="C2" s="499"/>
      <c r="D2" s="499"/>
      <c r="E2" s="499"/>
      <c r="F2" s="499"/>
      <c r="G2" s="499"/>
      <c r="H2" s="500"/>
    </row>
    <row r="3" spans="2:13" x14ac:dyDescent="0.25">
      <c r="B3" s="25" t="s">
        <v>2</v>
      </c>
      <c r="C3" s="285"/>
      <c r="D3" s="286"/>
      <c r="E3" s="287"/>
      <c r="F3" s="287"/>
      <c r="G3" s="287"/>
      <c r="H3" s="27"/>
    </row>
    <row r="4" spans="2:13" ht="45" x14ac:dyDescent="0.25">
      <c r="B4" s="201" t="s">
        <v>329</v>
      </c>
      <c r="C4" s="285"/>
      <c r="D4" s="316"/>
      <c r="E4" s="285"/>
      <c r="F4" s="285"/>
      <c r="G4" s="285"/>
      <c r="H4" s="44"/>
    </row>
    <row r="5" spans="2:13" x14ac:dyDescent="0.25">
      <c r="B5" s="206" t="s">
        <v>746</v>
      </c>
      <c r="C5" s="288"/>
      <c r="D5" s="289"/>
      <c r="E5" s="288"/>
      <c r="F5" s="288"/>
      <c r="G5" s="288"/>
      <c r="H5" s="30"/>
    </row>
    <row r="6" spans="2:13" x14ac:dyDescent="0.25">
      <c r="B6" s="25"/>
      <c r="C6" s="288"/>
      <c r="D6" s="289"/>
      <c r="E6" s="288"/>
      <c r="F6" s="288"/>
      <c r="G6" s="288"/>
      <c r="H6" s="30"/>
    </row>
    <row r="7" spans="2:13" s="203" customFormat="1" ht="35.1" customHeight="1" x14ac:dyDescent="0.25">
      <c r="B7" s="216" t="s">
        <v>4</v>
      </c>
      <c r="C7" s="216" t="s">
        <v>5</v>
      </c>
      <c r="D7" s="217" t="s">
        <v>6</v>
      </c>
      <c r="E7" s="218" t="s">
        <v>7</v>
      </c>
      <c r="F7" s="219" t="s">
        <v>8</v>
      </c>
      <c r="G7" s="219" t="s">
        <v>9</v>
      </c>
      <c r="H7" s="379" t="s">
        <v>10</v>
      </c>
      <c r="I7" s="204"/>
      <c r="J7" s="264"/>
    </row>
    <row r="8" spans="2:13" s="203" customFormat="1" x14ac:dyDescent="0.25">
      <c r="B8" s="206" t="s">
        <v>11</v>
      </c>
      <c r="C8" s="220"/>
      <c r="D8" s="268"/>
      <c r="E8" s="222"/>
      <c r="F8" s="223"/>
      <c r="G8" s="380"/>
      <c r="H8" s="225"/>
      <c r="I8" s="204"/>
      <c r="J8" s="264"/>
    </row>
    <row r="9" spans="2:13" s="203" customFormat="1" x14ac:dyDescent="0.25">
      <c r="B9" s="206" t="s">
        <v>12</v>
      </c>
      <c r="C9" s="220"/>
      <c r="D9" s="268"/>
      <c r="E9" s="222"/>
      <c r="F9" s="223"/>
      <c r="G9" s="380"/>
      <c r="H9" s="225"/>
      <c r="I9" s="204"/>
      <c r="J9" s="264"/>
    </row>
    <row r="10" spans="2:13" s="203" customFormat="1" x14ac:dyDescent="0.25">
      <c r="B10" s="226" t="s">
        <v>13</v>
      </c>
      <c r="C10" s="220"/>
      <c r="D10" s="268"/>
      <c r="E10" s="222"/>
      <c r="F10" s="223"/>
      <c r="G10" s="380"/>
      <c r="H10" s="225"/>
      <c r="I10" s="204"/>
      <c r="J10" s="204"/>
    </row>
    <row r="11" spans="2:13" s="203" customFormat="1" x14ac:dyDescent="0.25">
      <c r="B11" s="242" t="s">
        <v>232</v>
      </c>
      <c r="C11" s="381" t="s">
        <v>15</v>
      </c>
      <c r="D11" s="63">
        <v>430</v>
      </c>
      <c r="E11" s="64">
        <v>4406.8599999999997</v>
      </c>
      <c r="F11" s="251">
        <v>5.29</v>
      </c>
      <c r="G11" s="382">
        <v>5.2149000000000001</v>
      </c>
      <c r="H11" s="237" t="s">
        <v>233</v>
      </c>
      <c r="I11" s="204"/>
      <c r="J11" s="65"/>
      <c r="K11" s="65"/>
      <c r="L11" s="383"/>
      <c r="M11" s="383"/>
    </row>
    <row r="12" spans="2:13" s="203" customFormat="1" x14ac:dyDescent="0.25">
      <c r="B12" s="242" t="s">
        <v>330</v>
      </c>
      <c r="C12" s="381" t="s">
        <v>15</v>
      </c>
      <c r="D12" s="63">
        <v>400</v>
      </c>
      <c r="E12" s="64">
        <v>4241.72</v>
      </c>
      <c r="F12" s="251">
        <v>5.0999999999999996</v>
      </c>
      <c r="G12" s="382">
        <v>4.1699000000000002</v>
      </c>
      <c r="H12" s="237" t="s">
        <v>331</v>
      </c>
      <c r="I12" s="204"/>
      <c r="J12" s="65"/>
      <c r="K12" s="65"/>
      <c r="L12" s="383"/>
      <c r="M12" s="383"/>
    </row>
    <row r="13" spans="2:13" s="203" customFormat="1" x14ac:dyDescent="0.25">
      <c r="B13" s="242" t="s">
        <v>332</v>
      </c>
      <c r="C13" s="381" t="s">
        <v>333</v>
      </c>
      <c r="D13" s="63">
        <v>200</v>
      </c>
      <c r="E13" s="64">
        <v>3717.87</v>
      </c>
      <c r="F13" s="251">
        <v>4.47</v>
      </c>
      <c r="G13" s="382">
        <v>4.2100999999999997</v>
      </c>
      <c r="H13" s="237" t="s">
        <v>334</v>
      </c>
      <c r="I13" s="204"/>
      <c r="J13" s="65"/>
      <c r="K13" s="65"/>
      <c r="L13" s="383"/>
      <c r="M13" s="383"/>
    </row>
    <row r="14" spans="2:13" s="203" customFormat="1" x14ac:dyDescent="0.25">
      <c r="B14" s="242" t="s">
        <v>787</v>
      </c>
      <c r="C14" s="381" t="s">
        <v>335</v>
      </c>
      <c r="D14" s="63">
        <v>250</v>
      </c>
      <c r="E14" s="64">
        <v>2724.99</v>
      </c>
      <c r="F14" s="251">
        <v>3.27</v>
      </c>
      <c r="G14" s="382">
        <v>4.4198000000000004</v>
      </c>
      <c r="H14" s="237" t="s">
        <v>336</v>
      </c>
      <c r="I14" s="204"/>
      <c r="J14" s="65"/>
      <c r="K14" s="65"/>
      <c r="L14" s="383"/>
      <c r="M14" s="383"/>
    </row>
    <row r="15" spans="2:13" s="203" customFormat="1" x14ac:dyDescent="0.25">
      <c r="B15" s="242" t="s">
        <v>788</v>
      </c>
      <c r="C15" s="381" t="s">
        <v>335</v>
      </c>
      <c r="D15" s="63">
        <v>250</v>
      </c>
      <c r="E15" s="64">
        <v>2669.17</v>
      </c>
      <c r="F15" s="251">
        <v>3.21</v>
      </c>
      <c r="G15" s="382">
        <v>4.3647999999999998</v>
      </c>
      <c r="H15" s="237" t="s">
        <v>337</v>
      </c>
      <c r="I15" s="204"/>
      <c r="J15" s="65"/>
      <c r="K15" s="65"/>
      <c r="L15" s="383"/>
      <c r="M15" s="383"/>
    </row>
    <row r="16" spans="2:13" s="203" customFormat="1" x14ac:dyDescent="0.25">
      <c r="B16" s="242" t="s">
        <v>338</v>
      </c>
      <c r="C16" s="381" t="s">
        <v>339</v>
      </c>
      <c r="D16" s="63">
        <v>250</v>
      </c>
      <c r="E16" s="64">
        <v>2642.66</v>
      </c>
      <c r="F16" s="251">
        <v>3.17</v>
      </c>
      <c r="G16" s="382">
        <v>4.7750000000000004</v>
      </c>
      <c r="H16" s="237" t="s">
        <v>340</v>
      </c>
      <c r="I16" s="204"/>
      <c r="J16" s="65"/>
      <c r="K16" s="65"/>
      <c r="L16" s="383"/>
      <c r="M16" s="383"/>
    </row>
    <row r="17" spans="2:13" s="203" customFormat="1" x14ac:dyDescent="0.25">
      <c r="B17" s="242" t="s">
        <v>341</v>
      </c>
      <c r="C17" s="381" t="s">
        <v>15</v>
      </c>
      <c r="D17" s="63">
        <v>250</v>
      </c>
      <c r="E17" s="64">
        <v>2636.62</v>
      </c>
      <c r="F17" s="251">
        <v>3.17</v>
      </c>
      <c r="G17" s="382">
        <v>4.6650999999999998</v>
      </c>
      <c r="H17" s="237" t="s">
        <v>342</v>
      </c>
      <c r="I17" s="204"/>
      <c r="J17" s="65"/>
      <c r="K17" s="65"/>
      <c r="L17" s="383"/>
      <c r="M17" s="383"/>
    </row>
    <row r="18" spans="2:13" s="203" customFormat="1" x14ac:dyDescent="0.25">
      <c r="B18" s="242" t="s">
        <v>343</v>
      </c>
      <c r="C18" s="381" t="s">
        <v>15</v>
      </c>
      <c r="D18" s="63">
        <v>250</v>
      </c>
      <c r="E18" s="64">
        <v>2624.97</v>
      </c>
      <c r="F18" s="251">
        <v>3.15</v>
      </c>
      <c r="G18" s="382">
        <v>4.5649999999999995</v>
      </c>
      <c r="H18" s="237" t="s">
        <v>344</v>
      </c>
      <c r="I18" s="204"/>
      <c r="J18" s="65"/>
      <c r="K18" s="65"/>
      <c r="L18" s="383"/>
      <c r="M18" s="383"/>
    </row>
    <row r="19" spans="2:13" s="203" customFormat="1" x14ac:dyDescent="0.25">
      <c r="B19" s="242" t="s">
        <v>347</v>
      </c>
      <c r="C19" s="381" t="s">
        <v>15</v>
      </c>
      <c r="D19" s="63">
        <v>250</v>
      </c>
      <c r="E19" s="64">
        <v>2604.21</v>
      </c>
      <c r="F19" s="251">
        <v>3.13</v>
      </c>
      <c r="G19" s="382">
        <v>4.6050000000000004</v>
      </c>
      <c r="H19" s="237" t="s">
        <v>348</v>
      </c>
      <c r="I19" s="204"/>
      <c r="J19" s="65"/>
      <c r="K19" s="65"/>
      <c r="L19" s="383"/>
      <c r="M19" s="383"/>
    </row>
    <row r="20" spans="2:13" s="203" customFormat="1" x14ac:dyDescent="0.25">
      <c r="B20" s="242" t="s">
        <v>345</v>
      </c>
      <c r="C20" s="381" t="s">
        <v>15</v>
      </c>
      <c r="D20" s="63">
        <v>250</v>
      </c>
      <c r="E20" s="64">
        <v>2607.8200000000002</v>
      </c>
      <c r="F20" s="251">
        <v>3.13</v>
      </c>
      <c r="G20" s="382">
        <v>4.62</v>
      </c>
      <c r="H20" s="237" t="s">
        <v>346</v>
      </c>
      <c r="I20" s="204"/>
      <c r="J20" s="65"/>
      <c r="K20" s="65"/>
      <c r="L20" s="383"/>
      <c r="M20" s="383"/>
    </row>
    <row r="21" spans="2:13" s="203" customFormat="1" x14ac:dyDescent="0.25">
      <c r="B21" s="242" t="s">
        <v>349</v>
      </c>
      <c r="C21" s="381" t="s">
        <v>15</v>
      </c>
      <c r="D21" s="63">
        <v>250</v>
      </c>
      <c r="E21" s="64">
        <v>2593.2199999999998</v>
      </c>
      <c r="F21" s="251">
        <v>3.11</v>
      </c>
      <c r="G21" s="382">
        <v>4.8049999999999997</v>
      </c>
      <c r="H21" s="237" t="s">
        <v>350</v>
      </c>
      <c r="I21" s="204"/>
      <c r="J21" s="65"/>
      <c r="K21" s="65"/>
      <c r="L21" s="383"/>
      <c r="M21" s="383"/>
    </row>
    <row r="22" spans="2:13" s="203" customFormat="1" x14ac:dyDescent="0.25">
      <c r="B22" s="242" t="s">
        <v>351</v>
      </c>
      <c r="C22" s="381" t="s">
        <v>15</v>
      </c>
      <c r="D22" s="63">
        <v>250</v>
      </c>
      <c r="E22" s="64">
        <v>2514.35</v>
      </c>
      <c r="F22" s="251">
        <v>3.02</v>
      </c>
      <c r="G22" s="382">
        <v>4.9474999999999998</v>
      </c>
      <c r="H22" s="237" t="s">
        <v>352</v>
      </c>
      <c r="I22" s="204"/>
      <c r="J22" s="65"/>
      <c r="K22" s="65"/>
      <c r="L22" s="383"/>
      <c r="M22" s="383"/>
    </row>
    <row r="23" spans="2:13" s="203" customFormat="1" x14ac:dyDescent="0.25">
      <c r="B23" s="242" t="s">
        <v>290</v>
      </c>
      <c r="C23" s="381" t="s">
        <v>15</v>
      </c>
      <c r="D23" s="63">
        <v>150</v>
      </c>
      <c r="E23" s="64">
        <v>1610.23</v>
      </c>
      <c r="F23" s="251">
        <v>1.93</v>
      </c>
      <c r="G23" s="382">
        <v>3.9051999999999998</v>
      </c>
      <c r="H23" s="237" t="s">
        <v>291</v>
      </c>
      <c r="I23" s="204"/>
      <c r="J23" s="65"/>
      <c r="K23" s="65"/>
      <c r="L23" s="383"/>
      <c r="M23" s="383"/>
    </row>
    <row r="24" spans="2:13" s="203" customFormat="1" x14ac:dyDescent="0.25">
      <c r="B24" s="242" t="s">
        <v>354</v>
      </c>
      <c r="C24" s="381" t="s">
        <v>15</v>
      </c>
      <c r="D24" s="63">
        <v>100</v>
      </c>
      <c r="E24" s="64">
        <v>1099.3800000000001</v>
      </c>
      <c r="F24" s="251">
        <v>1.32</v>
      </c>
      <c r="G24" s="382">
        <v>4.5648999999999997</v>
      </c>
      <c r="H24" s="237" t="s">
        <v>355</v>
      </c>
      <c r="I24" s="204"/>
      <c r="J24" s="65"/>
      <c r="K24" s="65"/>
      <c r="L24" s="383"/>
      <c r="M24" s="383"/>
    </row>
    <row r="25" spans="2:13" s="203" customFormat="1" x14ac:dyDescent="0.25">
      <c r="B25" s="242" t="s">
        <v>356</v>
      </c>
      <c r="C25" s="381" t="s">
        <v>237</v>
      </c>
      <c r="D25" s="63">
        <v>100</v>
      </c>
      <c r="E25" s="64">
        <v>1026.47</v>
      </c>
      <c r="F25" s="251">
        <v>1.23</v>
      </c>
      <c r="G25" s="382">
        <v>4.63</v>
      </c>
      <c r="H25" s="237" t="s">
        <v>357</v>
      </c>
      <c r="I25" s="204"/>
      <c r="J25" s="65"/>
      <c r="K25" s="65"/>
      <c r="L25" s="383"/>
      <c r="M25" s="383"/>
    </row>
    <row r="26" spans="2:13" s="203" customFormat="1" x14ac:dyDescent="0.25">
      <c r="B26" s="242" t="s">
        <v>789</v>
      </c>
      <c r="C26" s="381" t="s">
        <v>335</v>
      </c>
      <c r="D26" s="63">
        <v>100</v>
      </c>
      <c r="E26" s="64">
        <v>1026.8699999999999</v>
      </c>
      <c r="F26" s="251">
        <v>1.23</v>
      </c>
      <c r="G26" s="382">
        <v>5.415</v>
      </c>
      <c r="H26" s="237" t="s">
        <v>353</v>
      </c>
      <c r="I26" s="204"/>
      <c r="J26" s="65"/>
      <c r="K26" s="65"/>
      <c r="L26" s="383"/>
      <c r="M26" s="383"/>
    </row>
    <row r="27" spans="2:13" s="203" customFormat="1" x14ac:dyDescent="0.25">
      <c r="B27" s="242" t="s">
        <v>790</v>
      </c>
      <c r="C27" s="381" t="s">
        <v>15</v>
      </c>
      <c r="D27" s="63">
        <v>100</v>
      </c>
      <c r="E27" s="64">
        <v>1000.97</v>
      </c>
      <c r="F27" s="251">
        <v>1.2</v>
      </c>
      <c r="G27" s="382">
        <v>5.79</v>
      </c>
      <c r="H27" s="237" t="s">
        <v>791</v>
      </c>
      <c r="I27" s="204"/>
      <c r="J27" s="65"/>
      <c r="K27" s="65"/>
      <c r="L27" s="383"/>
      <c r="M27" s="383"/>
    </row>
    <row r="28" spans="2:13" s="203" customFormat="1" x14ac:dyDescent="0.25">
      <c r="B28" s="242" t="s">
        <v>358</v>
      </c>
      <c r="C28" s="381" t="s">
        <v>237</v>
      </c>
      <c r="D28" s="63">
        <v>50</v>
      </c>
      <c r="E28" s="64">
        <v>531.16999999999996</v>
      </c>
      <c r="F28" s="251">
        <v>0.64</v>
      </c>
      <c r="G28" s="382">
        <v>5.0975000000000001</v>
      </c>
      <c r="H28" s="237" t="s">
        <v>359</v>
      </c>
      <c r="I28" s="204"/>
      <c r="J28" s="65"/>
      <c r="K28" s="65"/>
      <c r="L28" s="383"/>
      <c r="M28" s="383"/>
    </row>
    <row r="29" spans="2:13" s="203" customFormat="1" x14ac:dyDescent="0.25">
      <c r="B29" s="242" t="s">
        <v>792</v>
      </c>
      <c r="C29" s="381" t="s">
        <v>335</v>
      </c>
      <c r="D29" s="63">
        <v>50</v>
      </c>
      <c r="E29" s="64">
        <v>524</v>
      </c>
      <c r="F29" s="251">
        <v>0.63</v>
      </c>
      <c r="G29" s="382">
        <v>5.44</v>
      </c>
      <c r="H29" s="237" t="s">
        <v>360</v>
      </c>
      <c r="I29" s="204"/>
      <c r="J29" s="65"/>
      <c r="K29" s="65"/>
      <c r="L29" s="383"/>
      <c r="M29" s="383"/>
    </row>
    <row r="30" spans="2:13" s="203" customFormat="1" x14ac:dyDescent="0.25">
      <c r="B30" s="242" t="s">
        <v>361</v>
      </c>
      <c r="C30" s="381" t="s">
        <v>237</v>
      </c>
      <c r="D30" s="63">
        <v>30</v>
      </c>
      <c r="E30" s="64">
        <v>311.29000000000002</v>
      </c>
      <c r="F30" s="251">
        <v>0.37</v>
      </c>
      <c r="G30" s="382">
        <v>5.7073999999999998</v>
      </c>
      <c r="H30" s="237" t="s">
        <v>362</v>
      </c>
      <c r="I30" s="204"/>
      <c r="J30" s="65"/>
      <c r="K30" s="65"/>
      <c r="L30" s="383"/>
      <c r="M30" s="383"/>
    </row>
    <row r="31" spans="2:13" s="203" customFormat="1" x14ac:dyDescent="0.25">
      <c r="B31" s="230" t="s">
        <v>79</v>
      </c>
      <c r="C31" s="230"/>
      <c r="D31" s="11"/>
      <c r="E31" s="384">
        <f>SUM(E11:E30)</f>
        <v>43114.840000000004</v>
      </c>
      <c r="F31" s="233">
        <f>SUM(F11:F30)</f>
        <v>51.77</v>
      </c>
      <c r="G31" s="385"/>
      <c r="H31" s="237"/>
      <c r="I31" s="204"/>
      <c r="J31" s="61"/>
      <c r="K31" s="56"/>
      <c r="L31" s="383"/>
      <c r="M31" s="383"/>
    </row>
    <row r="32" spans="2:13" s="203" customFormat="1" x14ac:dyDescent="0.25">
      <c r="B32" s="206" t="s">
        <v>363</v>
      </c>
      <c r="C32" s="220"/>
      <c r="D32" s="290"/>
      <c r="E32" s="66"/>
      <c r="F32" s="67"/>
      <c r="G32" s="68"/>
      <c r="H32" s="293"/>
      <c r="I32" s="204"/>
      <c r="J32" s="204"/>
      <c r="L32" s="383"/>
      <c r="M32" s="383"/>
    </row>
    <row r="33" spans="2:13" s="246" customFormat="1" x14ac:dyDescent="0.25">
      <c r="B33" s="206" t="s">
        <v>13</v>
      </c>
      <c r="C33" s="220"/>
      <c r="D33" s="290"/>
      <c r="E33" s="69"/>
      <c r="F33" s="67"/>
      <c r="G33" s="68"/>
      <c r="H33" s="293"/>
      <c r="I33" s="204"/>
      <c r="J33" s="204"/>
      <c r="L33" s="383"/>
      <c r="M33" s="383"/>
    </row>
    <row r="34" spans="2:13" s="246" customFormat="1" x14ac:dyDescent="0.25">
      <c r="B34" s="242" t="s">
        <v>364</v>
      </c>
      <c r="C34" s="381" t="s">
        <v>219</v>
      </c>
      <c r="D34" s="63">
        <v>250</v>
      </c>
      <c r="E34" s="64">
        <v>3091.69</v>
      </c>
      <c r="F34" s="251">
        <v>3.71</v>
      </c>
      <c r="G34" s="382">
        <v>5.1098999999999997</v>
      </c>
      <c r="H34" s="237" t="s">
        <v>365</v>
      </c>
      <c r="I34" s="204"/>
      <c r="J34" s="204"/>
      <c r="L34" s="383"/>
      <c r="M34" s="383"/>
    </row>
    <row r="35" spans="2:13" s="48" customFormat="1" x14ac:dyDescent="0.25">
      <c r="B35" s="230" t="s">
        <v>79</v>
      </c>
      <c r="C35" s="220"/>
      <c r="D35" s="290"/>
      <c r="E35" s="70">
        <f>SUM(E34:E34)</f>
        <v>3091.69</v>
      </c>
      <c r="F35" s="71">
        <f>SUM(F34:F34)</f>
        <v>3.71</v>
      </c>
      <c r="G35" s="72"/>
      <c r="H35" s="237"/>
      <c r="I35" s="204"/>
      <c r="J35" s="204"/>
      <c r="K35" s="203"/>
      <c r="L35" s="383"/>
      <c r="M35" s="383"/>
    </row>
    <row r="36" spans="2:13" s="246" customFormat="1" x14ac:dyDescent="0.25">
      <c r="B36" s="230" t="s">
        <v>366</v>
      </c>
      <c r="C36" s="220"/>
      <c r="D36" s="386"/>
      <c r="E36" s="387"/>
      <c r="F36" s="234"/>
      <c r="G36" s="388"/>
      <c r="H36" s="389"/>
      <c r="I36" s="204"/>
      <c r="J36" s="204"/>
      <c r="L36" s="383"/>
      <c r="M36" s="383"/>
    </row>
    <row r="37" spans="2:13" s="246" customFormat="1" x14ac:dyDescent="0.25">
      <c r="B37" s="242" t="s">
        <v>793</v>
      </c>
      <c r="C37" s="227" t="s">
        <v>367</v>
      </c>
      <c r="D37" s="390">
        <v>32</v>
      </c>
      <c r="E37" s="391">
        <v>3147.76</v>
      </c>
      <c r="F37" s="245">
        <v>3.78</v>
      </c>
      <c r="G37" s="392">
        <v>4.9649999999999999</v>
      </c>
      <c r="H37" s="389" t="s">
        <v>368</v>
      </c>
      <c r="I37" s="204"/>
      <c r="J37" s="204"/>
      <c r="K37" s="203"/>
      <c r="L37" s="383"/>
      <c r="M37" s="383"/>
    </row>
    <row r="38" spans="2:13" s="246" customFormat="1" x14ac:dyDescent="0.25">
      <c r="B38" s="230" t="s">
        <v>79</v>
      </c>
      <c r="C38" s="220"/>
      <c r="D38" s="386"/>
      <c r="E38" s="384">
        <f>SUM(E37:E37)</f>
        <v>3147.76</v>
      </c>
      <c r="F38" s="233">
        <f>SUM(F37:F37)</f>
        <v>3.78</v>
      </c>
      <c r="G38" s="234"/>
      <c r="H38" s="389"/>
      <c r="I38" s="393"/>
      <c r="J38" s="204"/>
      <c r="K38" s="203"/>
      <c r="L38" s="383"/>
      <c r="M38" s="383"/>
    </row>
    <row r="39" spans="2:13" s="246" customFormat="1" x14ac:dyDescent="0.25">
      <c r="B39" s="206" t="s">
        <v>81</v>
      </c>
      <c r="C39" s="220"/>
      <c r="D39" s="386"/>
      <c r="E39" s="394"/>
      <c r="F39" s="234"/>
      <c r="G39" s="234"/>
      <c r="H39" s="389"/>
      <c r="I39" s="393"/>
      <c r="J39" s="204"/>
      <c r="K39" s="203"/>
      <c r="L39" s="383"/>
      <c r="M39" s="383"/>
    </row>
    <row r="40" spans="2:13" s="246" customFormat="1" x14ac:dyDescent="0.25">
      <c r="B40" s="206" t="s">
        <v>82</v>
      </c>
      <c r="C40" s="220"/>
      <c r="D40" s="386"/>
      <c r="E40" s="394"/>
      <c r="F40" s="234"/>
      <c r="G40" s="234"/>
      <c r="H40" s="389"/>
      <c r="I40" s="393"/>
      <c r="J40" s="204"/>
      <c r="K40" s="203"/>
      <c r="L40" s="383"/>
      <c r="M40" s="383"/>
    </row>
    <row r="41" spans="2:13" s="246" customFormat="1" x14ac:dyDescent="0.25">
      <c r="B41" s="242" t="s">
        <v>285</v>
      </c>
      <c r="C41" s="239" t="s">
        <v>90</v>
      </c>
      <c r="D41" s="395">
        <v>7500000</v>
      </c>
      <c r="E41" s="391">
        <v>7866.09</v>
      </c>
      <c r="F41" s="245">
        <v>9.4499999999999993</v>
      </c>
      <c r="G41" s="245">
        <v>4.7000999999999999</v>
      </c>
      <c r="H41" s="389" t="s">
        <v>286</v>
      </c>
      <c r="I41" s="393"/>
      <c r="J41" s="204"/>
      <c r="K41" s="203"/>
      <c r="L41" s="383"/>
      <c r="M41" s="383"/>
    </row>
    <row r="42" spans="2:13" s="246" customFormat="1" x14ac:dyDescent="0.25">
      <c r="B42" s="242" t="s">
        <v>369</v>
      </c>
      <c r="C42" s="239" t="s">
        <v>90</v>
      </c>
      <c r="D42" s="395">
        <v>7500000</v>
      </c>
      <c r="E42" s="391">
        <v>7754.21</v>
      </c>
      <c r="F42" s="245">
        <v>9.31</v>
      </c>
      <c r="G42" s="245">
        <v>3.7473999999999998</v>
      </c>
      <c r="H42" s="389" t="s">
        <v>370</v>
      </c>
      <c r="I42" s="393"/>
      <c r="J42" s="204"/>
      <c r="K42" s="203"/>
      <c r="L42" s="383"/>
      <c r="M42" s="383"/>
    </row>
    <row r="43" spans="2:13" s="246" customFormat="1" x14ac:dyDescent="0.25">
      <c r="B43" s="242" t="s">
        <v>371</v>
      </c>
      <c r="C43" s="239" t="s">
        <v>90</v>
      </c>
      <c r="D43" s="395">
        <v>7500000</v>
      </c>
      <c r="E43" s="391">
        <v>7744.28</v>
      </c>
      <c r="F43" s="245">
        <v>9.3000000000000007</v>
      </c>
      <c r="G43" s="245">
        <v>4.3996000000000004</v>
      </c>
      <c r="H43" s="389" t="s">
        <v>372</v>
      </c>
      <c r="I43" s="393"/>
      <c r="J43" s="204"/>
      <c r="K43" s="203"/>
      <c r="L43" s="383"/>
      <c r="M43" s="383"/>
    </row>
    <row r="44" spans="2:13" s="246" customFormat="1" x14ac:dyDescent="0.25">
      <c r="B44" s="230" t="s">
        <v>79</v>
      </c>
      <c r="C44" s="220"/>
      <c r="D44" s="386"/>
      <c r="E44" s="384">
        <f>SUM(E41:E43)</f>
        <v>23364.579999999998</v>
      </c>
      <c r="F44" s="396">
        <f>SUM(F41:F43)</f>
        <v>28.06</v>
      </c>
      <c r="G44" s="234"/>
      <c r="H44" s="389"/>
      <c r="I44" s="393"/>
      <c r="J44" s="204"/>
      <c r="K44" s="203"/>
      <c r="L44" s="383"/>
      <c r="M44" s="383"/>
    </row>
    <row r="45" spans="2:13" s="246" customFormat="1" x14ac:dyDescent="0.25">
      <c r="B45" s="206" t="s">
        <v>86</v>
      </c>
      <c r="C45" s="220"/>
      <c r="D45" s="69"/>
      <c r="E45" s="394"/>
      <c r="F45" s="397"/>
      <c r="G45" s="397"/>
      <c r="H45" s="398"/>
      <c r="I45" s="204"/>
      <c r="J45" s="204"/>
      <c r="K45" s="203"/>
      <c r="L45" s="383"/>
      <c r="M45" s="383"/>
    </row>
    <row r="46" spans="2:13" s="246" customFormat="1" x14ac:dyDescent="0.25">
      <c r="B46" s="206" t="s">
        <v>99</v>
      </c>
      <c r="C46" s="220"/>
      <c r="D46" s="69"/>
      <c r="E46" s="394"/>
      <c r="F46" s="397"/>
      <c r="G46" s="399"/>
      <c r="H46" s="237"/>
      <c r="I46" s="204"/>
      <c r="J46" s="204"/>
      <c r="K46" s="203"/>
      <c r="L46" s="383"/>
      <c r="M46" s="383"/>
    </row>
    <row r="47" spans="2:13" s="246" customFormat="1" x14ac:dyDescent="0.25">
      <c r="B47" s="227" t="s">
        <v>373</v>
      </c>
      <c r="C47" s="239" t="s">
        <v>302</v>
      </c>
      <c r="D47" s="74">
        <v>700</v>
      </c>
      <c r="E47" s="391">
        <v>3478.83</v>
      </c>
      <c r="F47" s="400">
        <v>4.18</v>
      </c>
      <c r="G47" s="401">
        <v>3.8301999999999996</v>
      </c>
      <c r="H47" s="237" t="s">
        <v>374</v>
      </c>
      <c r="I47" s="204"/>
      <c r="J47" s="204"/>
      <c r="K47" s="203"/>
      <c r="L47" s="383"/>
      <c r="M47" s="383"/>
    </row>
    <row r="48" spans="2:13" s="246" customFormat="1" x14ac:dyDescent="0.25">
      <c r="B48" s="227" t="s">
        <v>375</v>
      </c>
      <c r="C48" s="239" t="s">
        <v>300</v>
      </c>
      <c r="D48" s="74">
        <v>500</v>
      </c>
      <c r="E48" s="391">
        <v>2439.29</v>
      </c>
      <c r="F48" s="400">
        <v>2.93</v>
      </c>
      <c r="G48" s="401">
        <v>4.4748999999999999</v>
      </c>
      <c r="H48" s="237" t="s">
        <v>376</v>
      </c>
      <c r="I48" s="204"/>
      <c r="J48" s="204"/>
      <c r="K48" s="203"/>
      <c r="L48" s="383"/>
      <c r="M48" s="383"/>
    </row>
    <row r="49" spans="1:13" s="246" customFormat="1" x14ac:dyDescent="0.25">
      <c r="B49" s="227" t="s">
        <v>377</v>
      </c>
      <c r="C49" s="239" t="s">
        <v>300</v>
      </c>
      <c r="D49" s="74">
        <v>500</v>
      </c>
      <c r="E49" s="391">
        <v>2421.1</v>
      </c>
      <c r="F49" s="400">
        <v>2.91</v>
      </c>
      <c r="G49" s="401">
        <v>4.665</v>
      </c>
      <c r="H49" s="237" t="s">
        <v>378</v>
      </c>
      <c r="I49" s="204"/>
      <c r="J49" s="204"/>
      <c r="K49" s="203"/>
      <c r="L49" s="383"/>
      <c r="M49" s="383"/>
    </row>
    <row r="50" spans="1:13" s="246" customFormat="1" x14ac:dyDescent="0.25">
      <c r="B50" s="206" t="s">
        <v>79</v>
      </c>
      <c r="C50" s="220"/>
      <c r="D50" s="75"/>
      <c r="E50" s="384">
        <f>SUM(E47:E49)</f>
        <v>8339.2199999999993</v>
      </c>
      <c r="F50" s="384">
        <f>SUM(F47:F49)</f>
        <v>10.02</v>
      </c>
      <c r="G50" s="399"/>
      <c r="H50" s="237"/>
      <c r="I50" s="204"/>
      <c r="J50" s="204"/>
      <c r="K50" s="203"/>
      <c r="L50" s="383"/>
      <c r="M50" s="383"/>
    </row>
    <row r="51" spans="1:13" s="246" customFormat="1" x14ac:dyDescent="0.25">
      <c r="B51" s="206" t="s">
        <v>301</v>
      </c>
      <c r="C51" s="220"/>
      <c r="D51" s="75"/>
      <c r="E51" s="394"/>
      <c r="F51" s="234"/>
      <c r="G51" s="397"/>
      <c r="H51" s="398"/>
      <c r="I51" s="204"/>
      <c r="J51" s="204"/>
      <c r="K51" s="203"/>
      <c r="L51" s="383"/>
      <c r="M51" s="383"/>
    </row>
    <row r="52" spans="1:13" s="246" customFormat="1" x14ac:dyDescent="0.25">
      <c r="B52" s="206" t="s">
        <v>13</v>
      </c>
      <c r="C52" s="220"/>
      <c r="D52" s="75"/>
      <c r="E52" s="394"/>
      <c r="F52" s="234"/>
      <c r="G52" s="397"/>
      <c r="H52" s="398"/>
      <c r="I52" s="204"/>
      <c r="J52" s="204"/>
      <c r="K52" s="203"/>
      <c r="L52" s="383"/>
      <c r="M52" s="383"/>
    </row>
    <row r="53" spans="1:13" s="246" customFormat="1" x14ac:dyDescent="0.25">
      <c r="B53" s="227" t="s">
        <v>321</v>
      </c>
      <c r="C53" s="239" t="s">
        <v>300</v>
      </c>
      <c r="D53" s="76">
        <v>200</v>
      </c>
      <c r="E53" s="391">
        <v>998.34</v>
      </c>
      <c r="F53" s="245">
        <v>1.2</v>
      </c>
      <c r="G53" s="400">
        <v>4.0496999999999996</v>
      </c>
      <c r="H53" s="398" t="s">
        <v>322</v>
      </c>
      <c r="I53" s="204"/>
      <c r="J53" s="204"/>
      <c r="K53" s="203"/>
      <c r="L53" s="383"/>
      <c r="M53" s="383"/>
    </row>
    <row r="54" spans="1:13" s="246" customFormat="1" x14ac:dyDescent="0.25">
      <c r="B54" s="206" t="s">
        <v>79</v>
      </c>
      <c r="C54" s="220"/>
      <c r="D54" s="75"/>
      <c r="E54" s="396">
        <f>SUM(E53:E53)</f>
        <v>998.34</v>
      </c>
      <c r="F54" s="396">
        <f>SUM(F53:F53)</f>
        <v>1.2</v>
      </c>
      <c r="G54" s="397"/>
      <c r="H54" s="398"/>
      <c r="I54" s="204"/>
      <c r="J54" s="204"/>
      <c r="K54" s="203"/>
      <c r="L54" s="383"/>
      <c r="M54" s="383"/>
    </row>
    <row r="55" spans="1:13" s="246" customFormat="1" x14ac:dyDescent="0.25">
      <c r="B55" s="230" t="s">
        <v>100</v>
      </c>
      <c r="C55" s="242"/>
      <c r="D55" s="269"/>
      <c r="E55" s="391"/>
      <c r="F55" s="245"/>
      <c r="G55" s="245"/>
      <c r="H55" s="402"/>
      <c r="I55" s="204"/>
      <c r="J55" s="204"/>
      <c r="K55" s="203"/>
      <c r="L55" s="383"/>
      <c r="M55" s="383"/>
    </row>
    <row r="56" spans="1:13" s="246" customFormat="1" x14ac:dyDescent="0.25">
      <c r="B56" s="230" t="s">
        <v>101</v>
      </c>
      <c r="C56" s="242"/>
      <c r="D56" s="269"/>
      <c r="E56" s="77">
        <v>1468.9</v>
      </c>
      <c r="F56" s="255">
        <v>1.76</v>
      </c>
      <c r="G56" s="238"/>
      <c r="H56" s="402"/>
      <c r="I56" s="204"/>
      <c r="J56" s="204"/>
      <c r="K56" s="203"/>
      <c r="L56" s="383"/>
      <c r="M56" s="383"/>
    </row>
    <row r="57" spans="1:13" s="246" customFormat="1" x14ac:dyDescent="0.25">
      <c r="B57" s="230" t="s">
        <v>102</v>
      </c>
      <c r="C57" s="242"/>
      <c r="D57" s="403"/>
      <c r="E57" s="77">
        <v>-273.73</v>
      </c>
      <c r="F57" s="255">
        <v>-0.3</v>
      </c>
      <c r="G57" s="78"/>
      <c r="H57" s="404"/>
      <c r="I57" s="204"/>
      <c r="J57" s="204"/>
      <c r="K57" s="203"/>
      <c r="L57" s="383"/>
      <c r="M57" s="383"/>
    </row>
    <row r="58" spans="1:13" s="246" customFormat="1" x14ac:dyDescent="0.25">
      <c r="B58" s="258" t="s">
        <v>103</v>
      </c>
      <c r="C58" s="258"/>
      <c r="D58" s="273"/>
      <c r="E58" s="384">
        <f>E57+E56+E38+E35+E31+E50+E54+E44</f>
        <v>83251.600000000006</v>
      </c>
      <c r="F58" s="384">
        <f>F57+F56+F38+F35+F31+F50+F54+F44</f>
        <v>100</v>
      </c>
      <c r="G58" s="262"/>
      <c r="H58" s="405"/>
      <c r="I58" s="204"/>
      <c r="J58" s="204"/>
      <c r="K58" s="203"/>
      <c r="L58" s="383"/>
      <c r="M58" s="383"/>
    </row>
    <row r="59" spans="1:13" s="48" customFormat="1" x14ac:dyDescent="0.25">
      <c r="B59" s="47" t="s">
        <v>210</v>
      </c>
      <c r="C59" s="321"/>
      <c r="D59" s="322"/>
      <c r="E59" s="323"/>
      <c r="F59" s="323"/>
      <c r="G59" s="323"/>
      <c r="H59" s="79"/>
      <c r="I59" s="204"/>
      <c r="J59" s="204"/>
      <c r="K59" s="19"/>
    </row>
    <row r="60" spans="1:13" x14ac:dyDescent="0.25">
      <c r="B60" s="510" t="s">
        <v>105</v>
      </c>
      <c r="C60" s="511"/>
      <c r="D60" s="511"/>
      <c r="E60" s="511"/>
      <c r="F60" s="511"/>
      <c r="G60" s="511"/>
      <c r="H60" s="512"/>
      <c r="J60" s="204"/>
    </row>
    <row r="61" spans="1:13" x14ac:dyDescent="0.25">
      <c r="A61" s="406"/>
      <c r="B61" s="19" t="s">
        <v>106</v>
      </c>
      <c r="C61" s="407"/>
      <c r="D61" s="407"/>
      <c r="E61" s="407"/>
      <c r="F61" s="407"/>
      <c r="G61" s="407"/>
      <c r="H61" s="280"/>
      <c r="J61" s="204"/>
    </row>
    <row r="62" spans="1:13" x14ac:dyDescent="0.25">
      <c r="A62" s="406"/>
      <c r="B62" s="265" t="s">
        <v>107</v>
      </c>
      <c r="C62" s="407"/>
      <c r="D62" s="407"/>
      <c r="E62" s="407"/>
      <c r="F62" s="407"/>
      <c r="G62" s="407"/>
      <c r="H62" s="280"/>
      <c r="J62" s="204"/>
    </row>
    <row r="63" spans="1:13" x14ac:dyDescent="0.25">
      <c r="A63" s="406"/>
      <c r="B63" s="305" t="s">
        <v>251</v>
      </c>
      <c r="C63" s="407"/>
      <c r="D63" s="407"/>
      <c r="E63" s="407"/>
      <c r="F63" s="407"/>
      <c r="G63" s="407"/>
      <c r="H63" s="280"/>
      <c r="J63" s="204"/>
    </row>
    <row r="64" spans="1:13" ht="26.45" customHeight="1" x14ac:dyDescent="0.25">
      <c r="A64" s="406"/>
      <c r="B64" s="523" t="s">
        <v>252</v>
      </c>
      <c r="C64" s="523"/>
      <c r="D64" s="523"/>
      <c r="E64" s="523"/>
      <c r="F64" s="523"/>
      <c r="G64" s="523"/>
      <c r="H64" s="280"/>
      <c r="J64" s="204"/>
    </row>
    <row r="65" spans="1:10" x14ac:dyDescent="0.25">
      <c r="A65" s="406"/>
      <c r="B65" s="306" t="s">
        <v>253</v>
      </c>
      <c r="C65" s="518" t="s">
        <v>254</v>
      </c>
      <c r="D65" s="518"/>
      <c r="E65" s="518"/>
      <c r="F65" s="518"/>
      <c r="G65" s="407"/>
      <c r="H65" s="280"/>
      <c r="J65" s="204"/>
    </row>
    <row r="66" spans="1:10" x14ac:dyDescent="0.25">
      <c r="A66" s="406"/>
      <c r="B66" s="309" t="s">
        <v>257</v>
      </c>
      <c r="C66" s="529" t="s">
        <v>256</v>
      </c>
      <c r="D66" s="530"/>
      <c r="E66" s="530"/>
      <c r="F66" s="531"/>
      <c r="G66" s="407"/>
      <c r="H66" s="280"/>
      <c r="J66" s="204"/>
    </row>
    <row r="67" spans="1:10" x14ac:dyDescent="0.25">
      <c r="A67" s="406"/>
      <c r="B67" s="305"/>
      <c r="C67" s="407"/>
      <c r="D67" s="407"/>
      <c r="E67" s="407"/>
      <c r="F67" s="407"/>
      <c r="G67" s="407"/>
      <c r="H67" s="280"/>
      <c r="J67" s="204"/>
    </row>
    <row r="68" spans="1:10" ht="45" x14ac:dyDescent="0.25">
      <c r="A68" s="406"/>
      <c r="B68" s="310" t="s">
        <v>259</v>
      </c>
      <c r="C68" s="407"/>
      <c r="D68" s="407"/>
      <c r="E68" s="407"/>
      <c r="F68" s="407"/>
      <c r="G68" s="407"/>
      <c r="H68" s="280"/>
      <c r="J68" s="204"/>
    </row>
    <row r="69" spans="1:10" ht="60" x14ac:dyDescent="0.25">
      <c r="A69" s="406"/>
      <c r="B69" s="38" t="s">
        <v>260</v>
      </c>
      <c r="C69" s="38" t="s">
        <v>10</v>
      </c>
      <c r="D69" s="528" t="s">
        <v>261</v>
      </c>
      <c r="E69" s="528"/>
      <c r="F69" s="39" t="s">
        <v>262</v>
      </c>
      <c r="G69" s="407"/>
      <c r="H69" s="280"/>
      <c r="J69" s="204"/>
    </row>
    <row r="70" spans="1:10" ht="30" x14ac:dyDescent="0.25">
      <c r="A70" s="406"/>
      <c r="B70" s="38"/>
      <c r="C70" s="38"/>
      <c r="D70" s="39" t="s">
        <v>263</v>
      </c>
      <c r="E70" s="38" t="s">
        <v>264</v>
      </c>
      <c r="F70" s="38"/>
      <c r="G70" s="407"/>
      <c r="H70" s="280"/>
      <c r="J70" s="204"/>
    </row>
    <row r="71" spans="1:10" x14ac:dyDescent="0.25">
      <c r="A71" s="406"/>
      <c r="B71" s="408" t="s">
        <v>265</v>
      </c>
      <c r="C71" s="409" t="s">
        <v>266</v>
      </c>
      <c r="D71" s="410">
        <v>0</v>
      </c>
      <c r="E71" s="81">
        <v>0</v>
      </c>
      <c r="F71" s="410">
        <v>545.56546000000003</v>
      </c>
      <c r="G71" s="407"/>
      <c r="H71" s="280"/>
      <c r="J71" s="204"/>
    </row>
    <row r="72" spans="1:10" x14ac:dyDescent="0.25">
      <c r="A72" s="406"/>
      <c r="B72" s="408" t="s">
        <v>267</v>
      </c>
      <c r="C72" s="409" t="s">
        <v>268</v>
      </c>
      <c r="D72" s="410">
        <v>0</v>
      </c>
      <c r="E72" s="81">
        <v>0</v>
      </c>
      <c r="F72" s="410">
        <v>2180.504109589041</v>
      </c>
      <c r="G72" s="407"/>
      <c r="H72" s="280"/>
      <c r="J72" s="204"/>
    </row>
    <row r="73" spans="1:10" x14ac:dyDescent="0.25">
      <c r="A73" s="406"/>
      <c r="B73" s="411" t="s">
        <v>269</v>
      </c>
      <c r="C73" s="412" t="s">
        <v>270</v>
      </c>
      <c r="D73" s="413">
        <v>0</v>
      </c>
      <c r="E73" s="82">
        <v>0</v>
      </c>
      <c r="F73" s="413">
        <v>1090.7506849315068</v>
      </c>
      <c r="G73" s="407"/>
      <c r="H73" s="280"/>
      <c r="J73" s="204"/>
    </row>
    <row r="74" spans="1:10" x14ac:dyDescent="0.25">
      <c r="A74" s="406"/>
      <c r="B74" s="414" t="s">
        <v>257</v>
      </c>
      <c r="C74" s="409" t="s">
        <v>273</v>
      </c>
      <c r="D74" s="410">
        <v>0</v>
      </c>
      <c r="E74" s="81">
        <v>0</v>
      </c>
      <c r="F74" s="410">
        <v>1087.0794520547945</v>
      </c>
      <c r="G74" s="407"/>
      <c r="H74" s="280"/>
      <c r="J74" s="204"/>
    </row>
    <row r="75" spans="1:10" x14ac:dyDescent="0.25">
      <c r="A75" s="406"/>
      <c r="B75" s="415" t="s">
        <v>274</v>
      </c>
      <c r="C75" s="302"/>
      <c r="D75" s="416"/>
      <c r="E75" s="83"/>
      <c r="F75" s="416"/>
      <c r="G75" s="407"/>
      <c r="H75" s="280"/>
      <c r="J75" s="204"/>
    </row>
    <row r="76" spans="1:10" x14ac:dyDescent="0.25">
      <c r="J76" s="204"/>
    </row>
    <row r="77" spans="1:10" x14ac:dyDescent="0.25">
      <c r="E77" s="59"/>
      <c r="J77" s="204"/>
    </row>
    <row r="78" spans="1:10" x14ac:dyDescent="0.25">
      <c r="J78" s="204"/>
    </row>
    <row r="79" spans="1:10" x14ac:dyDescent="0.25">
      <c r="E79" s="59"/>
      <c r="J79" s="204"/>
    </row>
    <row r="80" spans="1:10" x14ac:dyDescent="0.25">
      <c r="J80" s="204"/>
    </row>
    <row r="81" spans="10:10" x14ac:dyDescent="0.25">
      <c r="J81" s="204"/>
    </row>
    <row r="82" spans="10:10" x14ac:dyDescent="0.25">
      <c r="J82" s="204"/>
    </row>
    <row r="83" spans="10:10" x14ac:dyDescent="0.25">
      <c r="J83" s="204"/>
    </row>
    <row r="84" spans="10:10" x14ac:dyDescent="0.25">
      <c r="J84" s="204"/>
    </row>
    <row r="85" spans="10:10" x14ac:dyDescent="0.25">
      <c r="J85" s="204"/>
    </row>
    <row r="86" spans="10:10" x14ac:dyDescent="0.25">
      <c r="J86" s="204"/>
    </row>
  </sheetData>
  <mergeCells count="7">
    <mergeCell ref="D69:E69"/>
    <mergeCell ref="B1:H1"/>
    <mergeCell ref="B2:H2"/>
    <mergeCell ref="B60:H60"/>
    <mergeCell ref="B64:G64"/>
    <mergeCell ref="C65:F65"/>
    <mergeCell ref="C66:F66"/>
  </mergeCells>
  <pageMargins left="0.7" right="0.7" top="0.75" bottom="0.75" header="0.3" footer="0.3"/>
  <pageSetup paperSize="9" scale="1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showGridLines="0" view="pageBreakPreview" topLeftCell="B3" zoomScaleNormal="100" zoomScaleSheetLayoutView="100" workbookViewId="0">
      <selection activeCell="B18" sqref="B18"/>
    </sheetView>
  </sheetViews>
  <sheetFormatPr defaultRowHeight="15" x14ac:dyDescent="0.25"/>
  <cols>
    <col min="1" max="1" width="9.140625" style="205" hidden="1" customWidth="1"/>
    <col min="2" max="2" width="59" style="19" customWidth="1"/>
    <col min="3" max="3" width="19.42578125" style="19" customWidth="1"/>
    <col min="4" max="4" width="16.28515625" style="19" customWidth="1"/>
    <col min="5" max="7" width="15.42578125" style="19" customWidth="1"/>
    <col min="8" max="8" width="16" style="20" bestFit="1" customWidth="1"/>
    <col min="9" max="9" width="15.140625" style="204" bestFit="1" customWidth="1"/>
    <col min="10" max="10" width="15.5703125" style="205" customWidth="1"/>
    <col min="11" max="11" width="14.7109375" style="205" customWidth="1"/>
    <col min="12" max="12" width="11.5703125" style="205" bestFit="1" customWidth="1"/>
    <col min="13" max="256" width="9.140625" style="205"/>
    <col min="257" max="257" width="0" style="205" hidden="1" customWidth="1"/>
    <col min="258" max="258" width="94.7109375" style="205" customWidth="1"/>
    <col min="259" max="259" width="19.42578125" style="205" customWidth="1"/>
    <col min="260" max="260" width="16.28515625" style="205" customWidth="1"/>
    <col min="261" max="263" width="15.42578125" style="205" customWidth="1"/>
    <col min="264" max="264" width="16" style="205" bestFit="1" customWidth="1"/>
    <col min="265" max="265" width="15.140625" style="205" bestFit="1" customWidth="1"/>
    <col min="266" max="266" width="15.5703125" style="205" customWidth="1"/>
    <col min="267" max="267" width="14.7109375" style="205" customWidth="1"/>
    <col min="268" max="268" width="11.5703125" style="205" bestFit="1" customWidth="1"/>
    <col min="269" max="512" width="9.140625" style="205"/>
    <col min="513" max="513" width="0" style="205" hidden="1" customWidth="1"/>
    <col min="514" max="514" width="94.7109375" style="205" customWidth="1"/>
    <col min="515" max="515" width="19.42578125" style="205" customWidth="1"/>
    <col min="516" max="516" width="16.28515625" style="205" customWidth="1"/>
    <col min="517" max="519" width="15.42578125" style="205" customWidth="1"/>
    <col min="520" max="520" width="16" style="205" bestFit="1" customWidth="1"/>
    <col min="521" max="521" width="15.140625" style="205" bestFit="1" customWidth="1"/>
    <col min="522" max="522" width="15.5703125" style="205" customWidth="1"/>
    <col min="523" max="523" width="14.7109375" style="205" customWidth="1"/>
    <col min="524" max="524" width="11.5703125" style="205" bestFit="1" customWidth="1"/>
    <col min="525" max="768" width="9.140625" style="205"/>
    <col min="769" max="769" width="0" style="205" hidden="1" customWidth="1"/>
    <col min="770" max="770" width="94.7109375" style="205" customWidth="1"/>
    <col min="771" max="771" width="19.42578125" style="205" customWidth="1"/>
    <col min="772" max="772" width="16.28515625" style="205" customWidth="1"/>
    <col min="773" max="775" width="15.42578125" style="205" customWidth="1"/>
    <col min="776" max="776" width="16" style="205" bestFit="1" customWidth="1"/>
    <col min="777" max="777" width="15.140625" style="205" bestFit="1" customWidth="1"/>
    <col min="778" max="778" width="15.5703125" style="205" customWidth="1"/>
    <col min="779" max="779" width="14.7109375" style="205" customWidth="1"/>
    <col min="780" max="780" width="11.5703125" style="205" bestFit="1" customWidth="1"/>
    <col min="781" max="1024" width="9.140625" style="205"/>
    <col min="1025" max="1025" width="0" style="205" hidden="1" customWidth="1"/>
    <col min="1026" max="1026" width="94.7109375" style="205" customWidth="1"/>
    <col min="1027" max="1027" width="19.42578125" style="205" customWidth="1"/>
    <col min="1028" max="1028" width="16.28515625" style="205" customWidth="1"/>
    <col min="1029" max="1031" width="15.42578125" style="205" customWidth="1"/>
    <col min="1032" max="1032" width="16" style="205" bestFit="1" customWidth="1"/>
    <col min="1033" max="1033" width="15.140625" style="205" bestFit="1" customWidth="1"/>
    <col min="1034" max="1034" width="15.5703125" style="205" customWidth="1"/>
    <col min="1035" max="1035" width="14.7109375" style="205" customWidth="1"/>
    <col min="1036" max="1036" width="11.5703125" style="205" bestFit="1" customWidth="1"/>
    <col min="1037" max="1280" width="9.140625" style="205"/>
    <col min="1281" max="1281" width="0" style="205" hidden="1" customWidth="1"/>
    <col min="1282" max="1282" width="94.7109375" style="205" customWidth="1"/>
    <col min="1283" max="1283" width="19.42578125" style="205" customWidth="1"/>
    <col min="1284" max="1284" width="16.28515625" style="205" customWidth="1"/>
    <col min="1285" max="1287" width="15.42578125" style="205" customWidth="1"/>
    <col min="1288" max="1288" width="16" style="205" bestFit="1" customWidth="1"/>
    <col min="1289" max="1289" width="15.140625" style="205" bestFit="1" customWidth="1"/>
    <col min="1290" max="1290" width="15.5703125" style="205" customWidth="1"/>
    <col min="1291" max="1291" width="14.7109375" style="205" customWidth="1"/>
    <col min="1292" max="1292" width="11.5703125" style="205" bestFit="1" customWidth="1"/>
    <col min="1293" max="1536" width="9.140625" style="205"/>
    <col min="1537" max="1537" width="0" style="205" hidden="1" customWidth="1"/>
    <col min="1538" max="1538" width="94.7109375" style="205" customWidth="1"/>
    <col min="1539" max="1539" width="19.42578125" style="205" customWidth="1"/>
    <col min="1540" max="1540" width="16.28515625" style="205" customWidth="1"/>
    <col min="1541" max="1543" width="15.42578125" style="205" customWidth="1"/>
    <col min="1544" max="1544" width="16" style="205" bestFit="1" customWidth="1"/>
    <col min="1545" max="1545" width="15.140625" style="205" bestFit="1" customWidth="1"/>
    <col min="1546" max="1546" width="15.5703125" style="205" customWidth="1"/>
    <col min="1547" max="1547" width="14.7109375" style="205" customWidth="1"/>
    <col min="1548" max="1548" width="11.5703125" style="205" bestFit="1" customWidth="1"/>
    <col min="1549" max="1792" width="9.140625" style="205"/>
    <col min="1793" max="1793" width="0" style="205" hidden="1" customWidth="1"/>
    <col min="1794" max="1794" width="94.7109375" style="205" customWidth="1"/>
    <col min="1795" max="1795" width="19.42578125" style="205" customWidth="1"/>
    <col min="1796" max="1796" width="16.28515625" style="205" customWidth="1"/>
    <col min="1797" max="1799" width="15.42578125" style="205" customWidth="1"/>
    <col min="1800" max="1800" width="16" style="205" bestFit="1" customWidth="1"/>
    <col min="1801" max="1801" width="15.140625" style="205" bestFit="1" customWidth="1"/>
    <col min="1802" max="1802" width="15.5703125" style="205" customWidth="1"/>
    <col min="1803" max="1803" width="14.7109375" style="205" customWidth="1"/>
    <col min="1804" max="1804" width="11.5703125" style="205" bestFit="1" customWidth="1"/>
    <col min="1805" max="2048" width="9.140625" style="205"/>
    <col min="2049" max="2049" width="0" style="205" hidden="1" customWidth="1"/>
    <col min="2050" max="2050" width="94.7109375" style="205" customWidth="1"/>
    <col min="2051" max="2051" width="19.42578125" style="205" customWidth="1"/>
    <col min="2052" max="2052" width="16.28515625" style="205" customWidth="1"/>
    <col min="2053" max="2055" width="15.42578125" style="205" customWidth="1"/>
    <col min="2056" max="2056" width="16" style="205" bestFit="1" customWidth="1"/>
    <col min="2057" max="2057" width="15.140625" style="205" bestFit="1" customWidth="1"/>
    <col min="2058" max="2058" width="15.5703125" style="205" customWidth="1"/>
    <col min="2059" max="2059" width="14.7109375" style="205" customWidth="1"/>
    <col min="2060" max="2060" width="11.5703125" style="205" bestFit="1" customWidth="1"/>
    <col min="2061" max="2304" width="9.140625" style="205"/>
    <col min="2305" max="2305" width="0" style="205" hidden="1" customWidth="1"/>
    <col min="2306" max="2306" width="94.7109375" style="205" customWidth="1"/>
    <col min="2307" max="2307" width="19.42578125" style="205" customWidth="1"/>
    <col min="2308" max="2308" width="16.28515625" style="205" customWidth="1"/>
    <col min="2309" max="2311" width="15.42578125" style="205" customWidth="1"/>
    <col min="2312" max="2312" width="16" style="205" bestFit="1" customWidth="1"/>
    <col min="2313" max="2313" width="15.140625" style="205" bestFit="1" customWidth="1"/>
    <col min="2314" max="2314" width="15.5703125" style="205" customWidth="1"/>
    <col min="2315" max="2315" width="14.7109375" style="205" customWidth="1"/>
    <col min="2316" max="2316" width="11.5703125" style="205" bestFit="1" customWidth="1"/>
    <col min="2317" max="2560" width="9.140625" style="205"/>
    <col min="2561" max="2561" width="0" style="205" hidden="1" customWidth="1"/>
    <col min="2562" max="2562" width="94.7109375" style="205" customWidth="1"/>
    <col min="2563" max="2563" width="19.42578125" style="205" customWidth="1"/>
    <col min="2564" max="2564" width="16.28515625" style="205" customWidth="1"/>
    <col min="2565" max="2567" width="15.42578125" style="205" customWidth="1"/>
    <col min="2568" max="2568" width="16" style="205" bestFit="1" customWidth="1"/>
    <col min="2569" max="2569" width="15.140625" style="205" bestFit="1" customWidth="1"/>
    <col min="2570" max="2570" width="15.5703125" style="205" customWidth="1"/>
    <col min="2571" max="2571" width="14.7109375" style="205" customWidth="1"/>
    <col min="2572" max="2572" width="11.5703125" style="205" bestFit="1" customWidth="1"/>
    <col min="2573" max="2816" width="9.140625" style="205"/>
    <col min="2817" max="2817" width="0" style="205" hidden="1" customWidth="1"/>
    <col min="2818" max="2818" width="94.7109375" style="205" customWidth="1"/>
    <col min="2819" max="2819" width="19.42578125" style="205" customWidth="1"/>
    <col min="2820" max="2820" width="16.28515625" style="205" customWidth="1"/>
    <col min="2821" max="2823" width="15.42578125" style="205" customWidth="1"/>
    <col min="2824" max="2824" width="16" style="205" bestFit="1" customWidth="1"/>
    <col min="2825" max="2825" width="15.140625" style="205" bestFit="1" customWidth="1"/>
    <col min="2826" max="2826" width="15.5703125" style="205" customWidth="1"/>
    <col min="2827" max="2827" width="14.7109375" style="205" customWidth="1"/>
    <col min="2828" max="2828" width="11.5703125" style="205" bestFit="1" customWidth="1"/>
    <col min="2829" max="3072" width="9.140625" style="205"/>
    <col min="3073" max="3073" width="0" style="205" hidden="1" customWidth="1"/>
    <col min="3074" max="3074" width="94.7109375" style="205" customWidth="1"/>
    <col min="3075" max="3075" width="19.42578125" style="205" customWidth="1"/>
    <col min="3076" max="3076" width="16.28515625" style="205" customWidth="1"/>
    <col min="3077" max="3079" width="15.42578125" style="205" customWidth="1"/>
    <col min="3080" max="3080" width="16" style="205" bestFit="1" customWidth="1"/>
    <col min="3081" max="3081" width="15.140625" style="205" bestFit="1" customWidth="1"/>
    <col min="3082" max="3082" width="15.5703125" style="205" customWidth="1"/>
    <col min="3083" max="3083" width="14.7109375" style="205" customWidth="1"/>
    <col min="3084" max="3084" width="11.5703125" style="205" bestFit="1" customWidth="1"/>
    <col min="3085" max="3328" width="9.140625" style="205"/>
    <col min="3329" max="3329" width="0" style="205" hidden="1" customWidth="1"/>
    <col min="3330" max="3330" width="94.7109375" style="205" customWidth="1"/>
    <col min="3331" max="3331" width="19.42578125" style="205" customWidth="1"/>
    <col min="3332" max="3332" width="16.28515625" style="205" customWidth="1"/>
    <col min="3333" max="3335" width="15.42578125" style="205" customWidth="1"/>
    <col min="3336" max="3336" width="16" style="205" bestFit="1" customWidth="1"/>
    <col min="3337" max="3337" width="15.140625" style="205" bestFit="1" customWidth="1"/>
    <col min="3338" max="3338" width="15.5703125" style="205" customWidth="1"/>
    <col min="3339" max="3339" width="14.7109375" style="205" customWidth="1"/>
    <col min="3340" max="3340" width="11.5703125" style="205" bestFit="1" customWidth="1"/>
    <col min="3341" max="3584" width="9.140625" style="205"/>
    <col min="3585" max="3585" width="0" style="205" hidden="1" customWidth="1"/>
    <col min="3586" max="3586" width="94.7109375" style="205" customWidth="1"/>
    <col min="3587" max="3587" width="19.42578125" style="205" customWidth="1"/>
    <col min="3588" max="3588" width="16.28515625" style="205" customWidth="1"/>
    <col min="3589" max="3591" width="15.42578125" style="205" customWidth="1"/>
    <col min="3592" max="3592" width="16" style="205" bestFit="1" customWidth="1"/>
    <col min="3593" max="3593" width="15.140625" style="205" bestFit="1" customWidth="1"/>
    <col min="3594" max="3594" width="15.5703125" style="205" customWidth="1"/>
    <col min="3595" max="3595" width="14.7109375" style="205" customWidth="1"/>
    <col min="3596" max="3596" width="11.5703125" style="205" bestFit="1" customWidth="1"/>
    <col min="3597" max="3840" width="9.140625" style="205"/>
    <col min="3841" max="3841" width="0" style="205" hidden="1" customWidth="1"/>
    <col min="3842" max="3842" width="94.7109375" style="205" customWidth="1"/>
    <col min="3843" max="3843" width="19.42578125" style="205" customWidth="1"/>
    <col min="3844" max="3844" width="16.28515625" style="205" customWidth="1"/>
    <col min="3845" max="3847" width="15.42578125" style="205" customWidth="1"/>
    <col min="3848" max="3848" width="16" style="205" bestFit="1" customWidth="1"/>
    <col min="3849" max="3849" width="15.140625" style="205" bestFit="1" customWidth="1"/>
    <col min="3850" max="3850" width="15.5703125" style="205" customWidth="1"/>
    <col min="3851" max="3851" width="14.7109375" style="205" customWidth="1"/>
    <col min="3852" max="3852" width="11.5703125" style="205" bestFit="1" customWidth="1"/>
    <col min="3853" max="4096" width="9.140625" style="205"/>
    <col min="4097" max="4097" width="0" style="205" hidden="1" customWidth="1"/>
    <col min="4098" max="4098" width="94.7109375" style="205" customWidth="1"/>
    <col min="4099" max="4099" width="19.42578125" style="205" customWidth="1"/>
    <col min="4100" max="4100" width="16.28515625" style="205" customWidth="1"/>
    <col min="4101" max="4103" width="15.42578125" style="205" customWidth="1"/>
    <col min="4104" max="4104" width="16" style="205" bestFit="1" customWidth="1"/>
    <col min="4105" max="4105" width="15.140625" style="205" bestFit="1" customWidth="1"/>
    <col min="4106" max="4106" width="15.5703125" style="205" customWidth="1"/>
    <col min="4107" max="4107" width="14.7109375" style="205" customWidth="1"/>
    <col min="4108" max="4108" width="11.5703125" style="205" bestFit="1" customWidth="1"/>
    <col min="4109" max="4352" width="9.140625" style="205"/>
    <col min="4353" max="4353" width="0" style="205" hidden="1" customWidth="1"/>
    <col min="4354" max="4354" width="94.7109375" style="205" customWidth="1"/>
    <col min="4355" max="4355" width="19.42578125" style="205" customWidth="1"/>
    <col min="4356" max="4356" width="16.28515625" style="205" customWidth="1"/>
    <col min="4357" max="4359" width="15.42578125" style="205" customWidth="1"/>
    <col min="4360" max="4360" width="16" style="205" bestFit="1" customWidth="1"/>
    <col min="4361" max="4361" width="15.140625" style="205" bestFit="1" customWidth="1"/>
    <col min="4362" max="4362" width="15.5703125" style="205" customWidth="1"/>
    <col min="4363" max="4363" width="14.7109375" style="205" customWidth="1"/>
    <col min="4364" max="4364" width="11.5703125" style="205" bestFit="1" customWidth="1"/>
    <col min="4365" max="4608" width="9.140625" style="205"/>
    <col min="4609" max="4609" width="0" style="205" hidden="1" customWidth="1"/>
    <col min="4610" max="4610" width="94.7109375" style="205" customWidth="1"/>
    <col min="4611" max="4611" width="19.42578125" style="205" customWidth="1"/>
    <col min="4612" max="4612" width="16.28515625" style="205" customWidth="1"/>
    <col min="4613" max="4615" width="15.42578125" style="205" customWidth="1"/>
    <col min="4616" max="4616" width="16" style="205" bestFit="1" customWidth="1"/>
    <col min="4617" max="4617" width="15.140625" style="205" bestFit="1" customWidth="1"/>
    <col min="4618" max="4618" width="15.5703125" style="205" customWidth="1"/>
    <col min="4619" max="4619" width="14.7109375" style="205" customWidth="1"/>
    <col min="4620" max="4620" width="11.5703125" style="205" bestFit="1" customWidth="1"/>
    <col min="4621" max="4864" width="9.140625" style="205"/>
    <col min="4865" max="4865" width="0" style="205" hidden="1" customWidth="1"/>
    <col min="4866" max="4866" width="94.7109375" style="205" customWidth="1"/>
    <col min="4867" max="4867" width="19.42578125" style="205" customWidth="1"/>
    <col min="4868" max="4868" width="16.28515625" style="205" customWidth="1"/>
    <col min="4869" max="4871" width="15.42578125" style="205" customWidth="1"/>
    <col min="4872" max="4872" width="16" style="205" bestFit="1" customWidth="1"/>
    <col min="4873" max="4873" width="15.140625" style="205" bestFit="1" customWidth="1"/>
    <col min="4874" max="4874" width="15.5703125" style="205" customWidth="1"/>
    <col min="4875" max="4875" width="14.7109375" style="205" customWidth="1"/>
    <col min="4876" max="4876" width="11.5703125" style="205" bestFit="1" customWidth="1"/>
    <col min="4877" max="5120" width="9.140625" style="205"/>
    <col min="5121" max="5121" width="0" style="205" hidden="1" customWidth="1"/>
    <col min="5122" max="5122" width="94.7109375" style="205" customWidth="1"/>
    <col min="5123" max="5123" width="19.42578125" style="205" customWidth="1"/>
    <col min="5124" max="5124" width="16.28515625" style="205" customWidth="1"/>
    <col min="5125" max="5127" width="15.42578125" style="205" customWidth="1"/>
    <col min="5128" max="5128" width="16" style="205" bestFit="1" customWidth="1"/>
    <col min="5129" max="5129" width="15.140625" style="205" bestFit="1" customWidth="1"/>
    <col min="5130" max="5130" width="15.5703125" style="205" customWidth="1"/>
    <col min="5131" max="5131" width="14.7109375" style="205" customWidth="1"/>
    <col min="5132" max="5132" width="11.5703125" style="205" bestFit="1" customWidth="1"/>
    <col min="5133" max="5376" width="9.140625" style="205"/>
    <col min="5377" max="5377" width="0" style="205" hidden="1" customWidth="1"/>
    <col min="5378" max="5378" width="94.7109375" style="205" customWidth="1"/>
    <col min="5379" max="5379" width="19.42578125" style="205" customWidth="1"/>
    <col min="5380" max="5380" width="16.28515625" style="205" customWidth="1"/>
    <col min="5381" max="5383" width="15.42578125" style="205" customWidth="1"/>
    <col min="5384" max="5384" width="16" style="205" bestFit="1" customWidth="1"/>
    <col min="5385" max="5385" width="15.140625" style="205" bestFit="1" customWidth="1"/>
    <col min="5386" max="5386" width="15.5703125" style="205" customWidth="1"/>
    <col min="5387" max="5387" width="14.7109375" style="205" customWidth="1"/>
    <col min="5388" max="5388" width="11.5703125" style="205" bestFit="1" customWidth="1"/>
    <col min="5389" max="5632" width="9.140625" style="205"/>
    <col min="5633" max="5633" width="0" style="205" hidden="1" customWidth="1"/>
    <col min="5634" max="5634" width="94.7109375" style="205" customWidth="1"/>
    <col min="5635" max="5635" width="19.42578125" style="205" customWidth="1"/>
    <col min="5636" max="5636" width="16.28515625" style="205" customWidth="1"/>
    <col min="5637" max="5639" width="15.42578125" style="205" customWidth="1"/>
    <col min="5640" max="5640" width="16" style="205" bestFit="1" customWidth="1"/>
    <col min="5641" max="5641" width="15.140625" style="205" bestFit="1" customWidth="1"/>
    <col min="5642" max="5642" width="15.5703125" style="205" customWidth="1"/>
    <col min="5643" max="5643" width="14.7109375" style="205" customWidth="1"/>
    <col min="5644" max="5644" width="11.5703125" style="205" bestFit="1" customWidth="1"/>
    <col min="5645" max="5888" width="9.140625" style="205"/>
    <col min="5889" max="5889" width="0" style="205" hidden="1" customWidth="1"/>
    <col min="5890" max="5890" width="94.7109375" style="205" customWidth="1"/>
    <col min="5891" max="5891" width="19.42578125" style="205" customWidth="1"/>
    <col min="5892" max="5892" width="16.28515625" style="205" customWidth="1"/>
    <col min="5893" max="5895" width="15.42578125" style="205" customWidth="1"/>
    <col min="5896" max="5896" width="16" style="205" bestFit="1" customWidth="1"/>
    <col min="5897" max="5897" width="15.140625" style="205" bestFit="1" customWidth="1"/>
    <col min="5898" max="5898" width="15.5703125" style="205" customWidth="1"/>
    <col min="5899" max="5899" width="14.7109375" style="205" customWidth="1"/>
    <col min="5900" max="5900" width="11.5703125" style="205" bestFit="1" customWidth="1"/>
    <col min="5901" max="6144" width="9.140625" style="205"/>
    <col min="6145" max="6145" width="0" style="205" hidden="1" customWidth="1"/>
    <col min="6146" max="6146" width="94.7109375" style="205" customWidth="1"/>
    <col min="6147" max="6147" width="19.42578125" style="205" customWidth="1"/>
    <col min="6148" max="6148" width="16.28515625" style="205" customWidth="1"/>
    <col min="6149" max="6151" width="15.42578125" style="205" customWidth="1"/>
    <col min="6152" max="6152" width="16" style="205" bestFit="1" customWidth="1"/>
    <col min="6153" max="6153" width="15.140625" style="205" bestFit="1" customWidth="1"/>
    <col min="6154" max="6154" width="15.5703125" style="205" customWidth="1"/>
    <col min="6155" max="6155" width="14.7109375" style="205" customWidth="1"/>
    <col min="6156" max="6156" width="11.5703125" style="205" bestFit="1" customWidth="1"/>
    <col min="6157" max="6400" width="9.140625" style="205"/>
    <col min="6401" max="6401" width="0" style="205" hidden="1" customWidth="1"/>
    <col min="6402" max="6402" width="94.7109375" style="205" customWidth="1"/>
    <col min="6403" max="6403" width="19.42578125" style="205" customWidth="1"/>
    <col min="6404" max="6404" width="16.28515625" style="205" customWidth="1"/>
    <col min="6405" max="6407" width="15.42578125" style="205" customWidth="1"/>
    <col min="6408" max="6408" width="16" style="205" bestFit="1" customWidth="1"/>
    <col min="6409" max="6409" width="15.140625" style="205" bestFit="1" customWidth="1"/>
    <col min="6410" max="6410" width="15.5703125" style="205" customWidth="1"/>
    <col min="6411" max="6411" width="14.7109375" style="205" customWidth="1"/>
    <col min="6412" max="6412" width="11.5703125" style="205" bestFit="1" customWidth="1"/>
    <col min="6413" max="6656" width="9.140625" style="205"/>
    <col min="6657" max="6657" width="0" style="205" hidden="1" customWidth="1"/>
    <col min="6658" max="6658" width="94.7109375" style="205" customWidth="1"/>
    <col min="6659" max="6659" width="19.42578125" style="205" customWidth="1"/>
    <col min="6660" max="6660" width="16.28515625" style="205" customWidth="1"/>
    <col min="6661" max="6663" width="15.42578125" style="205" customWidth="1"/>
    <col min="6664" max="6664" width="16" style="205" bestFit="1" customWidth="1"/>
    <col min="6665" max="6665" width="15.140625" style="205" bestFit="1" customWidth="1"/>
    <col min="6666" max="6666" width="15.5703125" style="205" customWidth="1"/>
    <col min="6667" max="6667" width="14.7109375" style="205" customWidth="1"/>
    <col min="6668" max="6668" width="11.5703125" style="205" bestFit="1" customWidth="1"/>
    <col min="6669" max="6912" width="9.140625" style="205"/>
    <col min="6913" max="6913" width="0" style="205" hidden="1" customWidth="1"/>
    <col min="6914" max="6914" width="94.7109375" style="205" customWidth="1"/>
    <col min="6915" max="6915" width="19.42578125" style="205" customWidth="1"/>
    <col min="6916" max="6916" width="16.28515625" style="205" customWidth="1"/>
    <col min="6917" max="6919" width="15.42578125" style="205" customWidth="1"/>
    <col min="6920" max="6920" width="16" style="205" bestFit="1" customWidth="1"/>
    <col min="6921" max="6921" width="15.140625" style="205" bestFit="1" customWidth="1"/>
    <col min="6922" max="6922" width="15.5703125" style="205" customWidth="1"/>
    <col min="6923" max="6923" width="14.7109375" style="205" customWidth="1"/>
    <col min="6924" max="6924" width="11.5703125" style="205" bestFit="1" customWidth="1"/>
    <col min="6925" max="7168" width="9.140625" style="205"/>
    <col min="7169" max="7169" width="0" style="205" hidden="1" customWidth="1"/>
    <col min="7170" max="7170" width="94.7109375" style="205" customWidth="1"/>
    <col min="7171" max="7171" width="19.42578125" style="205" customWidth="1"/>
    <col min="7172" max="7172" width="16.28515625" style="205" customWidth="1"/>
    <col min="7173" max="7175" width="15.42578125" style="205" customWidth="1"/>
    <col min="7176" max="7176" width="16" style="205" bestFit="1" customWidth="1"/>
    <col min="7177" max="7177" width="15.140625" style="205" bestFit="1" customWidth="1"/>
    <col min="7178" max="7178" width="15.5703125" style="205" customWidth="1"/>
    <col min="7179" max="7179" width="14.7109375" style="205" customWidth="1"/>
    <col min="7180" max="7180" width="11.5703125" style="205" bestFit="1" customWidth="1"/>
    <col min="7181" max="7424" width="9.140625" style="205"/>
    <col min="7425" max="7425" width="0" style="205" hidden="1" customWidth="1"/>
    <col min="7426" max="7426" width="94.7109375" style="205" customWidth="1"/>
    <col min="7427" max="7427" width="19.42578125" style="205" customWidth="1"/>
    <col min="7428" max="7428" width="16.28515625" style="205" customWidth="1"/>
    <col min="7429" max="7431" width="15.42578125" style="205" customWidth="1"/>
    <col min="7432" max="7432" width="16" style="205" bestFit="1" customWidth="1"/>
    <col min="7433" max="7433" width="15.140625" style="205" bestFit="1" customWidth="1"/>
    <col min="7434" max="7434" width="15.5703125" style="205" customWidth="1"/>
    <col min="7435" max="7435" width="14.7109375" style="205" customWidth="1"/>
    <col min="7436" max="7436" width="11.5703125" style="205" bestFit="1" customWidth="1"/>
    <col min="7437" max="7680" width="9.140625" style="205"/>
    <col min="7681" max="7681" width="0" style="205" hidden="1" customWidth="1"/>
    <col min="7682" max="7682" width="94.7109375" style="205" customWidth="1"/>
    <col min="7683" max="7683" width="19.42578125" style="205" customWidth="1"/>
    <col min="7684" max="7684" width="16.28515625" style="205" customWidth="1"/>
    <col min="7685" max="7687" width="15.42578125" style="205" customWidth="1"/>
    <col min="7688" max="7688" width="16" style="205" bestFit="1" customWidth="1"/>
    <col min="7689" max="7689" width="15.140625" style="205" bestFit="1" customWidth="1"/>
    <col min="7690" max="7690" width="15.5703125" style="205" customWidth="1"/>
    <col min="7691" max="7691" width="14.7109375" style="205" customWidth="1"/>
    <col min="7692" max="7692" width="11.5703125" style="205" bestFit="1" customWidth="1"/>
    <col min="7693" max="7936" width="9.140625" style="205"/>
    <col min="7937" max="7937" width="0" style="205" hidden="1" customWidth="1"/>
    <col min="7938" max="7938" width="94.7109375" style="205" customWidth="1"/>
    <col min="7939" max="7939" width="19.42578125" style="205" customWidth="1"/>
    <col min="7940" max="7940" width="16.28515625" style="205" customWidth="1"/>
    <col min="7941" max="7943" width="15.42578125" style="205" customWidth="1"/>
    <col min="7944" max="7944" width="16" style="205" bestFit="1" customWidth="1"/>
    <col min="7945" max="7945" width="15.140625" style="205" bestFit="1" customWidth="1"/>
    <col min="7946" max="7946" width="15.5703125" style="205" customWidth="1"/>
    <col min="7947" max="7947" width="14.7109375" style="205" customWidth="1"/>
    <col min="7948" max="7948" width="11.5703125" style="205" bestFit="1" customWidth="1"/>
    <col min="7949" max="8192" width="9.140625" style="205"/>
    <col min="8193" max="8193" width="0" style="205" hidden="1" customWidth="1"/>
    <col min="8194" max="8194" width="94.7109375" style="205" customWidth="1"/>
    <col min="8195" max="8195" width="19.42578125" style="205" customWidth="1"/>
    <col min="8196" max="8196" width="16.28515625" style="205" customWidth="1"/>
    <col min="8197" max="8199" width="15.42578125" style="205" customWidth="1"/>
    <col min="8200" max="8200" width="16" style="205" bestFit="1" customWidth="1"/>
    <col min="8201" max="8201" width="15.140625" style="205" bestFit="1" customWidth="1"/>
    <col min="8202" max="8202" width="15.5703125" style="205" customWidth="1"/>
    <col min="8203" max="8203" width="14.7109375" style="205" customWidth="1"/>
    <col min="8204" max="8204" width="11.5703125" style="205" bestFit="1" customWidth="1"/>
    <col min="8205" max="8448" width="9.140625" style="205"/>
    <col min="8449" max="8449" width="0" style="205" hidden="1" customWidth="1"/>
    <col min="8450" max="8450" width="94.7109375" style="205" customWidth="1"/>
    <col min="8451" max="8451" width="19.42578125" style="205" customWidth="1"/>
    <col min="8452" max="8452" width="16.28515625" style="205" customWidth="1"/>
    <col min="8453" max="8455" width="15.42578125" style="205" customWidth="1"/>
    <col min="8456" max="8456" width="16" style="205" bestFit="1" customWidth="1"/>
    <col min="8457" max="8457" width="15.140625" style="205" bestFit="1" customWidth="1"/>
    <col min="8458" max="8458" width="15.5703125" style="205" customWidth="1"/>
    <col min="8459" max="8459" width="14.7109375" style="205" customWidth="1"/>
    <col min="8460" max="8460" width="11.5703125" style="205" bestFit="1" customWidth="1"/>
    <col min="8461" max="8704" width="9.140625" style="205"/>
    <col min="8705" max="8705" width="0" style="205" hidden="1" customWidth="1"/>
    <col min="8706" max="8706" width="94.7109375" style="205" customWidth="1"/>
    <col min="8707" max="8707" width="19.42578125" style="205" customWidth="1"/>
    <col min="8708" max="8708" width="16.28515625" style="205" customWidth="1"/>
    <col min="8709" max="8711" width="15.42578125" style="205" customWidth="1"/>
    <col min="8712" max="8712" width="16" style="205" bestFit="1" customWidth="1"/>
    <col min="8713" max="8713" width="15.140625" style="205" bestFit="1" customWidth="1"/>
    <col min="8714" max="8714" width="15.5703125" style="205" customWidth="1"/>
    <col min="8715" max="8715" width="14.7109375" style="205" customWidth="1"/>
    <col min="8716" max="8716" width="11.5703125" style="205" bestFit="1" customWidth="1"/>
    <col min="8717" max="8960" width="9.140625" style="205"/>
    <col min="8961" max="8961" width="0" style="205" hidden="1" customWidth="1"/>
    <col min="8962" max="8962" width="94.7109375" style="205" customWidth="1"/>
    <col min="8963" max="8963" width="19.42578125" style="205" customWidth="1"/>
    <col min="8964" max="8964" width="16.28515625" style="205" customWidth="1"/>
    <col min="8965" max="8967" width="15.42578125" style="205" customWidth="1"/>
    <col min="8968" max="8968" width="16" style="205" bestFit="1" customWidth="1"/>
    <col min="8969" max="8969" width="15.140625" style="205" bestFit="1" customWidth="1"/>
    <col min="8970" max="8970" width="15.5703125" style="205" customWidth="1"/>
    <col min="8971" max="8971" width="14.7109375" style="205" customWidth="1"/>
    <col min="8972" max="8972" width="11.5703125" style="205" bestFit="1" customWidth="1"/>
    <col min="8973" max="9216" width="9.140625" style="205"/>
    <col min="9217" max="9217" width="0" style="205" hidden="1" customWidth="1"/>
    <col min="9218" max="9218" width="94.7109375" style="205" customWidth="1"/>
    <col min="9219" max="9219" width="19.42578125" style="205" customWidth="1"/>
    <col min="9220" max="9220" width="16.28515625" style="205" customWidth="1"/>
    <col min="9221" max="9223" width="15.42578125" style="205" customWidth="1"/>
    <col min="9224" max="9224" width="16" style="205" bestFit="1" customWidth="1"/>
    <col min="9225" max="9225" width="15.140625" style="205" bestFit="1" customWidth="1"/>
    <col min="9226" max="9226" width="15.5703125" style="205" customWidth="1"/>
    <col min="9227" max="9227" width="14.7109375" style="205" customWidth="1"/>
    <col min="9228" max="9228" width="11.5703125" style="205" bestFit="1" customWidth="1"/>
    <col min="9229" max="9472" width="9.140625" style="205"/>
    <col min="9473" max="9473" width="0" style="205" hidden="1" customWidth="1"/>
    <col min="9474" max="9474" width="94.7109375" style="205" customWidth="1"/>
    <col min="9475" max="9475" width="19.42578125" style="205" customWidth="1"/>
    <col min="9476" max="9476" width="16.28515625" style="205" customWidth="1"/>
    <col min="9477" max="9479" width="15.42578125" style="205" customWidth="1"/>
    <col min="9480" max="9480" width="16" style="205" bestFit="1" customWidth="1"/>
    <col min="9481" max="9481" width="15.140625" style="205" bestFit="1" customWidth="1"/>
    <col min="9482" max="9482" width="15.5703125" style="205" customWidth="1"/>
    <col min="9483" max="9483" width="14.7109375" style="205" customWidth="1"/>
    <col min="9484" max="9484" width="11.5703125" style="205" bestFit="1" customWidth="1"/>
    <col min="9485" max="9728" width="9.140625" style="205"/>
    <col min="9729" max="9729" width="0" style="205" hidden="1" customWidth="1"/>
    <col min="9730" max="9730" width="94.7109375" style="205" customWidth="1"/>
    <col min="9731" max="9731" width="19.42578125" style="205" customWidth="1"/>
    <col min="9732" max="9732" width="16.28515625" style="205" customWidth="1"/>
    <col min="9733" max="9735" width="15.42578125" style="205" customWidth="1"/>
    <col min="9736" max="9736" width="16" style="205" bestFit="1" customWidth="1"/>
    <col min="9737" max="9737" width="15.140625" style="205" bestFit="1" customWidth="1"/>
    <col min="9738" max="9738" width="15.5703125" style="205" customWidth="1"/>
    <col min="9739" max="9739" width="14.7109375" style="205" customWidth="1"/>
    <col min="9740" max="9740" width="11.5703125" style="205" bestFit="1" customWidth="1"/>
    <col min="9741" max="9984" width="9.140625" style="205"/>
    <col min="9985" max="9985" width="0" style="205" hidden="1" customWidth="1"/>
    <col min="9986" max="9986" width="94.7109375" style="205" customWidth="1"/>
    <col min="9987" max="9987" width="19.42578125" style="205" customWidth="1"/>
    <col min="9988" max="9988" width="16.28515625" style="205" customWidth="1"/>
    <col min="9989" max="9991" width="15.42578125" style="205" customWidth="1"/>
    <col min="9992" max="9992" width="16" style="205" bestFit="1" customWidth="1"/>
    <col min="9993" max="9993" width="15.140625" style="205" bestFit="1" customWidth="1"/>
    <col min="9994" max="9994" width="15.5703125" style="205" customWidth="1"/>
    <col min="9995" max="9995" width="14.7109375" style="205" customWidth="1"/>
    <col min="9996" max="9996" width="11.5703125" style="205" bestFit="1" customWidth="1"/>
    <col min="9997" max="10240" width="9.140625" style="205"/>
    <col min="10241" max="10241" width="0" style="205" hidden="1" customWidth="1"/>
    <col min="10242" max="10242" width="94.7109375" style="205" customWidth="1"/>
    <col min="10243" max="10243" width="19.42578125" style="205" customWidth="1"/>
    <col min="10244" max="10244" width="16.28515625" style="205" customWidth="1"/>
    <col min="10245" max="10247" width="15.42578125" style="205" customWidth="1"/>
    <col min="10248" max="10248" width="16" style="205" bestFit="1" customWidth="1"/>
    <col min="10249" max="10249" width="15.140625" style="205" bestFit="1" customWidth="1"/>
    <col min="10250" max="10250" width="15.5703125" style="205" customWidth="1"/>
    <col min="10251" max="10251" width="14.7109375" style="205" customWidth="1"/>
    <col min="10252" max="10252" width="11.5703125" style="205" bestFit="1" customWidth="1"/>
    <col min="10253" max="10496" width="9.140625" style="205"/>
    <col min="10497" max="10497" width="0" style="205" hidden="1" customWidth="1"/>
    <col min="10498" max="10498" width="94.7109375" style="205" customWidth="1"/>
    <col min="10499" max="10499" width="19.42578125" style="205" customWidth="1"/>
    <col min="10500" max="10500" width="16.28515625" style="205" customWidth="1"/>
    <col min="10501" max="10503" width="15.42578125" style="205" customWidth="1"/>
    <col min="10504" max="10504" width="16" style="205" bestFit="1" customWidth="1"/>
    <col min="10505" max="10505" width="15.140625" style="205" bestFit="1" customWidth="1"/>
    <col min="10506" max="10506" width="15.5703125" style="205" customWidth="1"/>
    <col min="10507" max="10507" width="14.7109375" style="205" customWidth="1"/>
    <col min="10508" max="10508" width="11.5703125" style="205" bestFit="1" customWidth="1"/>
    <col min="10509" max="10752" width="9.140625" style="205"/>
    <col min="10753" max="10753" width="0" style="205" hidden="1" customWidth="1"/>
    <col min="10754" max="10754" width="94.7109375" style="205" customWidth="1"/>
    <col min="10755" max="10755" width="19.42578125" style="205" customWidth="1"/>
    <col min="10756" max="10756" width="16.28515625" style="205" customWidth="1"/>
    <col min="10757" max="10759" width="15.42578125" style="205" customWidth="1"/>
    <col min="10760" max="10760" width="16" style="205" bestFit="1" customWidth="1"/>
    <col min="10761" max="10761" width="15.140625" style="205" bestFit="1" customWidth="1"/>
    <col min="10762" max="10762" width="15.5703125" style="205" customWidth="1"/>
    <col min="10763" max="10763" width="14.7109375" style="205" customWidth="1"/>
    <col min="10764" max="10764" width="11.5703125" style="205" bestFit="1" customWidth="1"/>
    <col min="10765" max="11008" width="9.140625" style="205"/>
    <col min="11009" max="11009" width="0" style="205" hidden="1" customWidth="1"/>
    <col min="11010" max="11010" width="94.7109375" style="205" customWidth="1"/>
    <col min="11011" max="11011" width="19.42578125" style="205" customWidth="1"/>
    <col min="11012" max="11012" width="16.28515625" style="205" customWidth="1"/>
    <col min="11013" max="11015" width="15.42578125" style="205" customWidth="1"/>
    <col min="11016" max="11016" width="16" style="205" bestFit="1" customWidth="1"/>
    <col min="11017" max="11017" width="15.140625" style="205" bestFit="1" customWidth="1"/>
    <col min="11018" max="11018" width="15.5703125" style="205" customWidth="1"/>
    <col min="11019" max="11019" width="14.7109375" style="205" customWidth="1"/>
    <col min="11020" max="11020" width="11.5703125" style="205" bestFit="1" customWidth="1"/>
    <col min="11021" max="11264" width="9.140625" style="205"/>
    <col min="11265" max="11265" width="0" style="205" hidden="1" customWidth="1"/>
    <col min="11266" max="11266" width="94.7109375" style="205" customWidth="1"/>
    <col min="11267" max="11267" width="19.42578125" style="205" customWidth="1"/>
    <col min="11268" max="11268" width="16.28515625" style="205" customWidth="1"/>
    <col min="11269" max="11271" width="15.42578125" style="205" customWidth="1"/>
    <col min="11272" max="11272" width="16" style="205" bestFit="1" customWidth="1"/>
    <col min="11273" max="11273" width="15.140625" style="205" bestFit="1" customWidth="1"/>
    <col min="11274" max="11274" width="15.5703125" style="205" customWidth="1"/>
    <col min="11275" max="11275" width="14.7109375" style="205" customWidth="1"/>
    <col min="11276" max="11276" width="11.5703125" style="205" bestFit="1" customWidth="1"/>
    <col min="11277" max="11520" width="9.140625" style="205"/>
    <col min="11521" max="11521" width="0" style="205" hidden="1" customWidth="1"/>
    <col min="11522" max="11522" width="94.7109375" style="205" customWidth="1"/>
    <col min="11523" max="11523" width="19.42578125" style="205" customWidth="1"/>
    <col min="11524" max="11524" width="16.28515625" style="205" customWidth="1"/>
    <col min="11525" max="11527" width="15.42578125" style="205" customWidth="1"/>
    <col min="11528" max="11528" width="16" style="205" bestFit="1" customWidth="1"/>
    <col min="11529" max="11529" width="15.140625" style="205" bestFit="1" customWidth="1"/>
    <col min="11530" max="11530" width="15.5703125" style="205" customWidth="1"/>
    <col min="11531" max="11531" width="14.7109375" style="205" customWidth="1"/>
    <col min="11532" max="11532" width="11.5703125" style="205" bestFit="1" customWidth="1"/>
    <col min="11533" max="11776" width="9.140625" style="205"/>
    <col min="11777" max="11777" width="0" style="205" hidden="1" customWidth="1"/>
    <col min="11778" max="11778" width="94.7109375" style="205" customWidth="1"/>
    <col min="11779" max="11779" width="19.42578125" style="205" customWidth="1"/>
    <col min="11780" max="11780" width="16.28515625" style="205" customWidth="1"/>
    <col min="11781" max="11783" width="15.42578125" style="205" customWidth="1"/>
    <col min="11784" max="11784" width="16" style="205" bestFit="1" customWidth="1"/>
    <col min="11785" max="11785" width="15.140625" style="205" bestFit="1" customWidth="1"/>
    <col min="11786" max="11786" width="15.5703125" style="205" customWidth="1"/>
    <col min="11787" max="11787" width="14.7109375" style="205" customWidth="1"/>
    <col min="11788" max="11788" width="11.5703125" style="205" bestFit="1" customWidth="1"/>
    <col min="11789" max="12032" width="9.140625" style="205"/>
    <col min="12033" max="12033" width="0" style="205" hidden="1" customWidth="1"/>
    <col min="12034" max="12034" width="94.7109375" style="205" customWidth="1"/>
    <col min="12035" max="12035" width="19.42578125" style="205" customWidth="1"/>
    <col min="12036" max="12036" width="16.28515625" style="205" customWidth="1"/>
    <col min="12037" max="12039" width="15.42578125" style="205" customWidth="1"/>
    <col min="12040" max="12040" width="16" style="205" bestFit="1" customWidth="1"/>
    <col min="12041" max="12041" width="15.140625" style="205" bestFit="1" customWidth="1"/>
    <col min="12042" max="12042" width="15.5703125" style="205" customWidth="1"/>
    <col min="12043" max="12043" width="14.7109375" style="205" customWidth="1"/>
    <col min="12044" max="12044" width="11.5703125" style="205" bestFit="1" customWidth="1"/>
    <col min="12045" max="12288" width="9.140625" style="205"/>
    <col min="12289" max="12289" width="0" style="205" hidden="1" customWidth="1"/>
    <col min="12290" max="12290" width="94.7109375" style="205" customWidth="1"/>
    <col min="12291" max="12291" width="19.42578125" style="205" customWidth="1"/>
    <col min="12292" max="12292" width="16.28515625" style="205" customWidth="1"/>
    <col min="12293" max="12295" width="15.42578125" style="205" customWidth="1"/>
    <col min="12296" max="12296" width="16" style="205" bestFit="1" customWidth="1"/>
    <col min="12297" max="12297" width="15.140625" style="205" bestFit="1" customWidth="1"/>
    <col min="12298" max="12298" width="15.5703125" style="205" customWidth="1"/>
    <col min="12299" max="12299" width="14.7109375" style="205" customWidth="1"/>
    <col min="12300" max="12300" width="11.5703125" style="205" bestFit="1" customWidth="1"/>
    <col min="12301" max="12544" width="9.140625" style="205"/>
    <col min="12545" max="12545" width="0" style="205" hidden="1" customWidth="1"/>
    <col min="12546" max="12546" width="94.7109375" style="205" customWidth="1"/>
    <col min="12547" max="12547" width="19.42578125" style="205" customWidth="1"/>
    <col min="12548" max="12548" width="16.28515625" style="205" customWidth="1"/>
    <col min="12549" max="12551" width="15.42578125" style="205" customWidth="1"/>
    <col min="12552" max="12552" width="16" style="205" bestFit="1" customWidth="1"/>
    <col min="12553" max="12553" width="15.140625" style="205" bestFit="1" customWidth="1"/>
    <col min="12554" max="12554" width="15.5703125" style="205" customWidth="1"/>
    <col min="12555" max="12555" width="14.7109375" style="205" customWidth="1"/>
    <col min="12556" max="12556" width="11.5703125" style="205" bestFit="1" customWidth="1"/>
    <col min="12557" max="12800" width="9.140625" style="205"/>
    <col min="12801" max="12801" width="0" style="205" hidden="1" customWidth="1"/>
    <col min="12802" max="12802" width="94.7109375" style="205" customWidth="1"/>
    <col min="12803" max="12803" width="19.42578125" style="205" customWidth="1"/>
    <col min="12804" max="12804" width="16.28515625" style="205" customWidth="1"/>
    <col min="12805" max="12807" width="15.42578125" style="205" customWidth="1"/>
    <col min="12808" max="12808" width="16" style="205" bestFit="1" customWidth="1"/>
    <col min="12809" max="12809" width="15.140625" style="205" bestFit="1" customWidth="1"/>
    <col min="12810" max="12810" width="15.5703125" style="205" customWidth="1"/>
    <col min="12811" max="12811" width="14.7109375" style="205" customWidth="1"/>
    <col min="12812" max="12812" width="11.5703125" style="205" bestFit="1" customWidth="1"/>
    <col min="12813" max="13056" width="9.140625" style="205"/>
    <col min="13057" max="13057" width="0" style="205" hidden="1" customWidth="1"/>
    <col min="13058" max="13058" width="94.7109375" style="205" customWidth="1"/>
    <col min="13059" max="13059" width="19.42578125" style="205" customWidth="1"/>
    <col min="13060" max="13060" width="16.28515625" style="205" customWidth="1"/>
    <col min="13061" max="13063" width="15.42578125" style="205" customWidth="1"/>
    <col min="13064" max="13064" width="16" style="205" bestFit="1" customWidth="1"/>
    <col min="13065" max="13065" width="15.140625" style="205" bestFit="1" customWidth="1"/>
    <col min="13066" max="13066" width="15.5703125" style="205" customWidth="1"/>
    <col min="13067" max="13067" width="14.7109375" style="205" customWidth="1"/>
    <col min="13068" max="13068" width="11.5703125" style="205" bestFit="1" customWidth="1"/>
    <col min="13069" max="13312" width="9.140625" style="205"/>
    <col min="13313" max="13313" width="0" style="205" hidden="1" customWidth="1"/>
    <col min="13314" max="13314" width="94.7109375" style="205" customWidth="1"/>
    <col min="13315" max="13315" width="19.42578125" style="205" customWidth="1"/>
    <col min="13316" max="13316" width="16.28515625" style="205" customWidth="1"/>
    <col min="13317" max="13319" width="15.42578125" style="205" customWidth="1"/>
    <col min="13320" max="13320" width="16" style="205" bestFit="1" customWidth="1"/>
    <col min="13321" max="13321" width="15.140625" style="205" bestFit="1" customWidth="1"/>
    <col min="13322" max="13322" width="15.5703125" style="205" customWidth="1"/>
    <col min="13323" max="13323" width="14.7109375" style="205" customWidth="1"/>
    <col min="13324" max="13324" width="11.5703125" style="205" bestFit="1" customWidth="1"/>
    <col min="13325" max="13568" width="9.140625" style="205"/>
    <col min="13569" max="13569" width="0" style="205" hidden="1" customWidth="1"/>
    <col min="13570" max="13570" width="94.7109375" style="205" customWidth="1"/>
    <col min="13571" max="13571" width="19.42578125" style="205" customWidth="1"/>
    <col min="13572" max="13572" width="16.28515625" style="205" customWidth="1"/>
    <col min="13573" max="13575" width="15.42578125" style="205" customWidth="1"/>
    <col min="13576" max="13576" width="16" style="205" bestFit="1" customWidth="1"/>
    <col min="13577" max="13577" width="15.140625" style="205" bestFit="1" customWidth="1"/>
    <col min="13578" max="13578" width="15.5703125" style="205" customWidth="1"/>
    <col min="13579" max="13579" width="14.7109375" style="205" customWidth="1"/>
    <col min="13580" max="13580" width="11.5703125" style="205" bestFit="1" customWidth="1"/>
    <col min="13581" max="13824" width="9.140625" style="205"/>
    <col min="13825" max="13825" width="0" style="205" hidden="1" customWidth="1"/>
    <col min="13826" max="13826" width="94.7109375" style="205" customWidth="1"/>
    <col min="13827" max="13827" width="19.42578125" style="205" customWidth="1"/>
    <col min="13828" max="13828" width="16.28515625" style="205" customWidth="1"/>
    <col min="13829" max="13831" width="15.42578125" style="205" customWidth="1"/>
    <col min="13832" max="13832" width="16" style="205" bestFit="1" customWidth="1"/>
    <col min="13833" max="13833" width="15.140625" style="205" bestFit="1" customWidth="1"/>
    <col min="13834" max="13834" width="15.5703125" style="205" customWidth="1"/>
    <col min="13835" max="13835" width="14.7109375" style="205" customWidth="1"/>
    <col min="13836" max="13836" width="11.5703125" style="205" bestFit="1" customWidth="1"/>
    <col min="13837" max="14080" width="9.140625" style="205"/>
    <col min="14081" max="14081" width="0" style="205" hidden="1" customWidth="1"/>
    <col min="14082" max="14082" width="94.7109375" style="205" customWidth="1"/>
    <col min="14083" max="14083" width="19.42578125" style="205" customWidth="1"/>
    <col min="14084" max="14084" width="16.28515625" style="205" customWidth="1"/>
    <col min="14085" max="14087" width="15.42578125" style="205" customWidth="1"/>
    <col min="14088" max="14088" width="16" style="205" bestFit="1" customWidth="1"/>
    <col min="14089" max="14089" width="15.140625" style="205" bestFit="1" customWidth="1"/>
    <col min="14090" max="14090" width="15.5703125" style="205" customWidth="1"/>
    <col min="14091" max="14091" width="14.7109375" style="205" customWidth="1"/>
    <col min="14092" max="14092" width="11.5703125" style="205" bestFit="1" customWidth="1"/>
    <col min="14093" max="14336" width="9.140625" style="205"/>
    <col min="14337" max="14337" width="0" style="205" hidden="1" customWidth="1"/>
    <col min="14338" max="14338" width="94.7109375" style="205" customWidth="1"/>
    <col min="14339" max="14339" width="19.42578125" style="205" customWidth="1"/>
    <col min="14340" max="14340" width="16.28515625" style="205" customWidth="1"/>
    <col min="14341" max="14343" width="15.42578125" style="205" customWidth="1"/>
    <col min="14344" max="14344" width="16" style="205" bestFit="1" customWidth="1"/>
    <col min="14345" max="14345" width="15.140625" style="205" bestFit="1" customWidth="1"/>
    <col min="14346" max="14346" width="15.5703125" style="205" customWidth="1"/>
    <col min="14347" max="14347" width="14.7109375" style="205" customWidth="1"/>
    <col min="14348" max="14348" width="11.5703125" style="205" bestFit="1" customWidth="1"/>
    <col min="14349" max="14592" width="9.140625" style="205"/>
    <col min="14593" max="14593" width="0" style="205" hidden="1" customWidth="1"/>
    <col min="14594" max="14594" width="94.7109375" style="205" customWidth="1"/>
    <col min="14595" max="14595" width="19.42578125" style="205" customWidth="1"/>
    <col min="14596" max="14596" width="16.28515625" style="205" customWidth="1"/>
    <col min="14597" max="14599" width="15.42578125" style="205" customWidth="1"/>
    <col min="14600" max="14600" width="16" style="205" bestFit="1" customWidth="1"/>
    <col min="14601" max="14601" width="15.140625" style="205" bestFit="1" customWidth="1"/>
    <col min="14602" max="14602" width="15.5703125" style="205" customWidth="1"/>
    <col min="14603" max="14603" width="14.7109375" style="205" customWidth="1"/>
    <col min="14604" max="14604" width="11.5703125" style="205" bestFit="1" customWidth="1"/>
    <col min="14605" max="14848" width="9.140625" style="205"/>
    <col min="14849" max="14849" width="0" style="205" hidden="1" customWidth="1"/>
    <col min="14850" max="14850" width="94.7109375" style="205" customWidth="1"/>
    <col min="14851" max="14851" width="19.42578125" style="205" customWidth="1"/>
    <col min="14852" max="14852" width="16.28515625" style="205" customWidth="1"/>
    <col min="14853" max="14855" width="15.42578125" style="205" customWidth="1"/>
    <col min="14856" max="14856" width="16" style="205" bestFit="1" customWidth="1"/>
    <col min="14857" max="14857" width="15.140625" style="205" bestFit="1" customWidth="1"/>
    <col min="14858" max="14858" width="15.5703125" style="205" customWidth="1"/>
    <col min="14859" max="14859" width="14.7109375" style="205" customWidth="1"/>
    <col min="14860" max="14860" width="11.5703125" style="205" bestFit="1" customWidth="1"/>
    <col min="14861" max="15104" width="9.140625" style="205"/>
    <col min="15105" max="15105" width="0" style="205" hidden="1" customWidth="1"/>
    <col min="15106" max="15106" width="94.7109375" style="205" customWidth="1"/>
    <col min="15107" max="15107" width="19.42578125" style="205" customWidth="1"/>
    <col min="15108" max="15108" width="16.28515625" style="205" customWidth="1"/>
    <col min="15109" max="15111" width="15.42578125" style="205" customWidth="1"/>
    <col min="15112" max="15112" width="16" style="205" bestFit="1" customWidth="1"/>
    <col min="15113" max="15113" width="15.140625" style="205" bestFit="1" customWidth="1"/>
    <col min="15114" max="15114" width="15.5703125" style="205" customWidth="1"/>
    <col min="15115" max="15115" width="14.7109375" style="205" customWidth="1"/>
    <col min="15116" max="15116" width="11.5703125" style="205" bestFit="1" customWidth="1"/>
    <col min="15117" max="15360" width="9.140625" style="205"/>
    <col min="15361" max="15361" width="0" style="205" hidden="1" customWidth="1"/>
    <col min="15362" max="15362" width="94.7109375" style="205" customWidth="1"/>
    <col min="15363" max="15363" width="19.42578125" style="205" customWidth="1"/>
    <col min="15364" max="15364" width="16.28515625" style="205" customWidth="1"/>
    <col min="15365" max="15367" width="15.42578125" style="205" customWidth="1"/>
    <col min="15368" max="15368" width="16" style="205" bestFit="1" customWidth="1"/>
    <col min="15369" max="15369" width="15.140625" style="205" bestFit="1" customWidth="1"/>
    <col min="15370" max="15370" width="15.5703125" style="205" customWidth="1"/>
    <col min="15371" max="15371" width="14.7109375" style="205" customWidth="1"/>
    <col min="15372" max="15372" width="11.5703125" style="205" bestFit="1" customWidth="1"/>
    <col min="15373" max="15616" width="9.140625" style="205"/>
    <col min="15617" max="15617" width="0" style="205" hidden="1" customWidth="1"/>
    <col min="15618" max="15618" width="94.7109375" style="205" customWidth="1"/>
    <col min="15619" max="15619" width="19.42578125" style="205" customWidth="1"/>
    <col min="15620" max="15620" width="16.28515625" style="205" customWidth="1"/>
    <col min="15621" max="15623" width="15.42578125" style="205" customWidth="1"/>
    <col min="15624" max="15624" width="16" style="205" bestFit="1" customWidth="1"/>
    <col min="15625" max="15625" width="15.140625" style="205" bestFit="1" customWidth="1"/>
    <col min="15626" max="15626" width="15.5703125" style="205" customWidth="1"/>
    <col min="15627" max="15627" width="14.7109375" style="205" customWidth="1"/>
    <col min="15628" max="15628" width="11.5703125" style="205" bestFit="1" customWidth="1"/>
    <col min="15629" max="15872" width="9.140625" style="205"/>
    <col min="15873" max="15873" width="0" style="205" hidden="1" customWidth="1"/>
    <col min="15874" max="15874" width="94.7109375" style="205" customWidth="1"/>
    <col min="15875" max="15875" width="19.42578125" style="205" customWidth="1"/>
    <col min="15876" max="15876" width="16.28515625" style="205" customWidth="1"/>
    <col min="15877" max="15879" width="15.42578125" style="205" customWidth="1"/>
    <col min="15880" max="15880" width="16" style="205" bestFit="1" customWidth="1"/>
    <col min="15881" max="15881" width="15.140625" style="205" bestFit="1" customWidth="1"/>
    <col min="15882" max="15882" width="15.5703125" style="205" customWidth="1"/>
    <col min="15883" max="15883" width="14.7109375" style="205" customWidth="1"/>
    <col min="15884" max="15884" width="11.5703125" style="205" bestFit="1" customWidth="1"/>
    <col min="15885" max="16128" width="9.140625" style="205"/>
    <col min="16129" max="16129" width="0" style="205" hidden="1" customWidth="1"/>
    <col min="16130" max="16130" width="94.7109375" style="205" customWidth="1"/>
    <col min="16131" max="16131" width="19.42578125" style="205" customWidth="1"/>
    <col min="16132" max="16132" width="16.28515625" style="205" customWidth="1"/>
    <col min="16133" max="16135" width="15.42578125" style="205" customWidth="1"/>
    <col min="16136" max="16136" width="16" style="205" bestFit="1" customWidth="1"/>
    <col min="16137" max="16137" width="15.140625" style="205" bestFit="1" customWidth="1"/>
    <col min="16138" max="16138" width="15.5703125" style="205" customWidth="1"/>
    <col min="16139" max="16139" width="14.7109375" style="205" customWidth="1"/>
    <col min="16140" max="16140" width="11.5703125" style="205" bestFit="1" customWidth="1"/>
    <col min="16141" max="16384" width="9.140625" style="205"/>
  </cols>
  <sheetData>
    <row r="1" spans="2:11" hidden="1" x14ac:dyDescent="0.25">
      <c r="B1" s="495" t="s">
        <v>0</v>
      </c>
      <c r="C1" s="496"/>
      <c r="D1" s="496"/>
      <c r="E1" s="496"/>
      <c r="F1" s="496"/>
      <c r="G1" s="496"/>
      <c r="H1" s="497"/>
    </row>
    <row r="2" spans="2:11" hidden="1" x14ac:dyDescent="0.25">
      <c r="B2" s="498" t="s">
        <v>1</v>
      </c>
      <c r="C2" s="499"/>
      <c r="D2" s="499"/>
      <c r="E2" s="499"/>
      <c r="F2" s="499"/>
      <c r="G2" s="499"/>
      <c r="H2" s="500"/>
    </row>
    <row r="3" spans="2:11" x14ac:dyDescent="0.25">
      <c r="B3" s="206" t="s">
        <v>2</v>
      </c>
      <c r="C3" s="207"/>
      <c r="D3" s="208"/>
      <c r="E3" s="209"/>
      <c r="F3" s="209"/>
      <c r="G3" s="209"/>
      <c r="H3" s="210"/>
    </row>
    <row r="4" spans="2:11" x14ac:dyDescent="0.25">
      <c r="B4" s="206" t="s">
        <v>379</v>
      </c>
      <c r="C4" s="207"/>
      <c r="D4" s="211"/>
      <c r="E4" s="207"/>
      <c r="F4" s="207"/>
      <c r="G4" s="207"/>
      <c r="H4" s="212"/>
    </row>
    <row r="5" spans="2:11" x14ac:dyDescent="0.25">
      <c r="B5" s="206" t="s">
        <v>746</v>
      </c>
      <c r="C5" s="213"/>
      <c r="D5" s="214"/>
      <c r="E5" s="213"/>
      <c r="F5" s="213"/>
      <c r="G5" s="213"/>
      <c r="H5" s="215"/>
    </row>
    <row r="6" spans="2:11" x14ac:dyDescent="0.25">
      <c r="B6" s="206"/>
      <c r="C6" s="213"/>
      <c r="D6" s="214"/>
      <c r="E6" s="213"/>
      <c r="F6" s="213"/>
      <c r="G6" s="213"/>
      <c r="H6" s="215"/>
    </row>
    <row r="7" spans="2:11" ht="30" x14ac:dyDescent="0.25">
      <c r="B7" s="216" t="s">
        <v>4</v>
      </c>
      <c r="C7" s="216" t="s">
        <v>5</v>
      </c>
      <c r="D7" s="217" t="s">
        <v>6</v>
      </c>
      <c r="E7" s="218" t="s">
        <v>7</v>
      </c>
      <c r="F7" s="219" t="s">
        <v>8</v>
      </c>
      <c r="G7" s="219" t="s">
        <v>9</v>
      </c>
      <c r="H7" s="219" t="s">
        <v>10</v>
      </c>
      <c r="J7" s="264"/>
    </row>
    <row r="8" spans="2:11" x14ac:dyDescent="0.25">
      <c r="B8" s="206" t="s">
        <v>11</v>
      </c>
      <c r="C8" s="220"/>
      <c r="D8" s="290"/>
      <c r="E8" s="291"/>
      <c r="F8" s="292"/>
      <c r="G8" s="292"/>
      <c r="H8" s="293"/>
      <c r="J8" s="264"/>
    </row>
    <row r="9" spans="2:11" s="264" customFormat="1" hidden="1" x14ac:dyDescent="0.25">
      <c r="B9" s="206" t="s">
        <v>363</v>
      </c>
      <c r="C9" s="220"/>
      <c r="D9" s="417"/>
      <c r="E9" s="84"/>
      <c r="F9" s="67"/>
      <c r="G9" s="67"/>
      <c r="H9" s="293"/>
      <c r="I9" s="204"/>
      <c r="J9" s="418"/>
      <c r="K9" s="85"/>
    </row>
    <row r="10" spans="2:11" s="264" customFormat="1" hidden="1" x14ac:dyDescent="0.25">
      <c r="B10" s="206" t="s">
        <v>13</v>
      </c>
      <c r="C10" s="220"/>
      <c r="D10" s="417"/>
      <c r="E10" s="86"/>
      <c r="F10" s="67"/>
      <c r="G10" s="67"/>
      <c r="H10" s="293"/>
      <c r="I10" s="204"/>
      <c r="J10" s="204"/>
    </row>
    <row r="11" spans="2:11" hidden="1" x14ac:dyDescent="0.25">
      <c r="B11" s="230" t="s">
        <v>79</v>
      </c>
      <c r="C11" s="220"/>
      <c r="D11" s="417"/>
      <c r="E11" s="70" t="e">
        <f>SUM(#REF!)</f>
        <v>#REF!</v>
      </c>
      <c r="F11" s="16" t="e">
        <f>SUM(#REF!)</f>
        <v>#REF!</v>
      </c>
      <c r="G11" s="12"/>
      <c r="H11" s="237"/>
      <c r="J11" s="204"/>
    </row>
    <row r="12" spans="2:11" hidden="1" x14ac:dyDescent="0.25">
      <c r="B12" s="230" t="s">
        <v>80</v>
      </c>
      <c r="C12" s="220"/>
      <c r="D12" s="417"/>
      <c r="E12" s="87"/>
      <c r="F12" s="12"/>
      <c r="G12" s="12"/>
      <c r="H12" s="237"/>
      <c r="J12" s="204"/>
    </row>
    <row r="13" spans="2:11" hidden="1" x14ac:dyDescent="0.25">
      <c r="B13" s="227"/>
      <c r="C13" s="239"/>
      <c r="D13" s="21"/>
      <c r="E13" s="245"/>
      <c r="F13" s="224"/>
      <c r="G13" s="224"/>
      <c r="H13" s="419"/>
      <c r="J13" s="204"/>
    </row>
    <row r="14" spans="2:11" hidden="1" x14ac:dyDescent="0.25">
      <c r="B14" s="230" t="s">
        <v>79</v>
      </c>
      <c r="C14" s="220"/>
      <c r="D14" s="417"/>
      <c r="E14" s="70" t="e">
        <f>SUM(#REF!)</f>
        <v>#REF!</v>
      </c>
      <c r="F14" s="70" t="e">
        <f>SUM(#REF!)</f>
        <v>#REF!</v>
      </c>
      <c r="G14" s="12"/>
      <c r="H14" s="237"/>
      <c r="J14" s="204"/>
    </row>
    <row r="15" spans="2:11" x14ac:dyDescent="0.25">
      <c r="B15" s="230" t="s">
        <v>81</v>
      </c>
      <c r="C15" s="220"/>
      <c r="D15" s="417"/>
      <c r="E15" s="87"/>
      <c r="F15" s="87"/>
      <c r="G15" s="12"/>
      <c r="H15" s="237"/>
      <c r="J15" s="204"/>
    </row>
    <row r="16" spans="2:11" x14ac:dyDescent="0.25">
      <c r="B16" s="230" t="s">
        <v>82</v>
      </c>
      <c r="C16" s="220"/>
      <c r="D16" s="417"/>
      <c r="E16" s="87"/>
      <c r="F16" s="87"/>
      <c r="G16" s="12"/>
      <c r="H16" s="237"/>
      <c r="J16" s="204"/>
    </row>
    <row r="17" spans="2:10" x14ac:dyDescent="0.25">
      <c r="B17" s="242" t="s">
        <v>369</v>
      </c>
      <c r="C17" s="420" t="s">
        <v>90</v>
      </c>
      <c r="D17" s="374">
        <v>5000000</v>
      </c>
      <c r="E17" s="63">
        <v>5169.4799999999996</v>
      </c>
      <c r="F17" s="63">
        <v>4.8</v>
      </c>
      <c r="G17" s="14">
        <v>3.7473999999999998</v>
      </c>
      <c r="H17" s="237" t="s">
        <v>370</v>
      </c>
      <c r="J17" s="204"/>
    </row>
    <row r="18" spans="2:10" x14ac:dyDescent="0.25">
      <c r="B18" s="242" t="s">
        <v>380</v>
      </c>
      <c r="C18" s="420" t="s">
        <v>90</v>
      </c>
      <c r="D18" s="374">
        <v>1500000</v>
      </c>
      <c r="E18" s="63">
        <v>1566.26</v>
      </c>
      <c r="F18" s="63">
        <v>1.45</v>
      </c>
      <c r="G18" s="14">
        <v>3.649</v>
      </c>
      <c r="H18" s="237" t="s">
        <v>381</v>
      </c>
      <c r="J18" s="204"/>
    </row>
    <row r="19" spans="2:10" x14ac:dyDescent="0.25">
      <c r="B19" s="230" t="s">
        <v>79</v>
      </c>
      <c r="C19" s="220"/>
      <c r="D19" s="417"/>
      <c r="E19" s="70">
        <f>SUM(E17:E18)</f>
        <v>6735.74</v>
      </c>
      <c r="F19" s="71">
        <f>SUM(F17:F18)</f>
        <v>6.25</v>
      </c>
      <c r="G19" s="12"/>
      <c r="H19" s="237"/>
      <c r="J19" s="204"/>
    </row>
    <row r="20" spans="2:10" x14ac:dyDescent="0.25">
      <c r="B20" s="230" t="s">
        <v>83</v>
      </c>
      <c r="C20" s="230"/>
      <c r="D20" s="421"/>
      <c r="E20" s="11"/>
      <c r="F20" s="12"/>
      <c r="G20" s="12"/>
      <c r="H20" s="237"/>
      <c r="J20" s="204"/>
    </row>
    <row r="21" spans="2:10" x14ac:dyDescent="0.25">
      <c r="B21" s="230" t="s">
        <v>99</v>
      </c>
      <c r="C21" s="230"/>
      <c r="D21" s="421"/>
      <c r="E21" s="11"/>
      <c r="F21" s="12"/>
      <c r="G21" s="12"/>
      <c r="H21" s="237"/>
      <c r="J21" s="204"/>
    </row>
    <row r="22" spans="2:10" x14ac:dyDescent="0.25">
      <c r="B22" s="242" t="s">
        <v>742</v>
      </c>
      <c r="C22" s="420" t="s">
        <v>298</v>
      </c>
      <c r="D22" s="422">
        <v>1500</v>
      </c>
      <c r="E22" s="13">
        <v>7163.42</v>
      </c>
      <c r="F22" s="14">
        <v>6.65</v>
      </c>
      <c r="G22" s="14">
        <v>4.9000000000000004</v>
      </c>
      <c r="H22" s="423" t="s">
        <v>743</v>
      </c>
      <c r="J22" s="204"/>
    </row>
    <row r="23" spans="2:10" x14ac:dyDescent="0.25">
      <c r="B23" s="242" t="s">
        <v>382</v>
      </c>
      <c r="C23" s="420" t="s">
        <v>300</v>
      </c>
      <c r="D23" s="422">
        <v>1000</v>
      </c>
      <c r="E23" s="13">
        <v>4941.91</v>
      </c>
      <c r="F23" s="14">
        <v>4.59</v>
      </c>
      <c r="G23" s="14">
        <v>4.0099</v>
      </c>
      <c r="H23" s="423" t="s">
        <v>383</v>
      </c>
      <c r="J23" s="204"/>
    </row>
    <row r="24" spans="2:10" x14ac:dyDescent="0.25">
      <c r="B24" s="242" t="s">
        <v>740</v>
      </c>
      <c r="C24" s="420" t="s">
        <v>300</v>
      </c>
      <c r="D24" s="422">
        <v>1000</v>
      </c>
      <c r="E24" s="13">
        <v>4926.01</v>
      </c>
      <c r="F24" s="14">
        <v>4.57</v>
      </c>
      <c r="G24" s="14">
        <v>4.2498999999999993</v>
      </c>
      <c r="H24" s="423" t="s">
        <v>741</v>
      </c>
      <c r="J24" s="204"/>
    </row>
    <row r="25" spans="2:10" x14ac:dyDescent="0.25">
      <c r="B25" s="242" t="s">
        <v>384</v>
      </c>
      <c r="C25" s="420" t="s">
        <v>295</v>
      </c>
      <c r="D25" s="422">
        <v>1000</v>
      </c>
      <c r="E25" s="13">
        <v>4824.1899999999996</v>
      </c>
      <c r="F25" s="14">
        <v>4.4800000000000004</v>
      </c>
      <c r="G25" s="14">
        <v>4.6349999999999998</v>
      </c>
      <c r="H25" s="423" t="s">
        <v>385</v>
      </c>
      <c r="J25" s="204"/>
    </row>
    <row r="26" spans="2:10" x14ac:dyDescent="0.25">
      <c r="B26" s="242" t="s">
        <v>794</v>
      </c>
      <c r="C26" s="420" t="s">
        <v>300</v>
      </c>
      <c r="D26" s="422">
        <v>1000</v>
      </c>
      <c r="E26" s="13">
        <v>4777.53</v>
      </c>
      <c r="F26" s="14">
        <v>4.43</v>
      </c>
      <c r="G26" s="14">
        <v>4.8149999999999995</v>
      </c>
      <c r="H26" s="423" t="s">
        <v>795</v>
      </c>
      <c r="J26" s="204"/>
    </row>
    <row r="27" spans="2:10" x14ac:dyDescent="0.25">
      <c r="B27" s="242" t="s">
        <v>796</v>
      </c>
      <c r="C27" s="420" t="s">
        <v>295</v>
      </c>
      <c r="D27" s="422">
        <v>1000</v>
      </c>
      <c r="E27" s="13">
        <v>4774.07</v>
      </c>
      <c r="F27" s="14">
        <v>4.43</v>
      </c>
      <c r="G27" s="14">
        <v>4.8250000000000002</v>
      </c>
      <c r="H27" s="423" t="s">
        <v>797</v>
      </c>
      <c r="J27" s="204"/>
    </row>
    <row r="28" spans="2:10" x14ac:dyDescent="0.25">
      <c r="B28" s="242" t="s">
        <v>798</v>
      </c>
      <c r="C28" s="420" t="s">
        <v>300</v>
      </c>
      <c r="D28" s="422">
        <v>500</v>
      </c>
      <c r="E28" s="13">
        <v>2450.48</v>
      </c>
      <c r="F28" s="14">
        <v>2.27</v>
      </c>
      <c r="G28" s="14">
        <v>4.3650000000000002</v>
      </c>
      <c r="H28" s="423" t="s">
        <v>799</v>
      </c>
      <c r="J28" s="204"/>
    </row>
    <row r="29" spans="2:10" x14ac:dyDescent="0.25">
      <c r="B29" s="242" t="s">
        <v>800</v>
      </c>
      <c r="C29" s="420" t="s">
        <v>300</v>
      </c>
      <c r="D29" s="422">
        <v>500</v>
      </c>
      <c r="E29" s="13">
        <v>2421.6999999999998</v>
      </c>
      <c r="F29" s="14">
        <v>2.25</v>
      </c>
      <c r="G29" s="14">
        <v>4.665</v>
      </c>
      <c r="H29" s="423" t="s">
        <v>801</v>
      </c>
      <c r="J29" s="204"/>
    </row>
    <row r="30" spans="2:10" x14ac:dyDescent="0.25">
      <c r="B30" s="242" t="s">
        <v>802</v>
      </c>
      <c r="C30" s="420" t="s">
        <v>302</v>
      </c>
      <c r="D30" s="422">
        <v>500</v>
      </c>
      <c r="E30" s="13">
        <v>2391.1999999999998</v>
      </c>
      <c r="F30" s="14">
        <v>2.2200000000000002</v>
      </c>
      <c r="G30" s="14">
        <v>4.8</v>
      </c>
      <c r="H30" s="423" t="s">
        <v>803</v>
      </c>
      <c r="J30" s="204"/>
    </row>
    <row r="31" spans="2:10" x14ac:dyDescent="0.25">
      <c r="B31" s="242" t="s">
        <v>373</v>
      </c>
      <c r="C31" s="420" t="s">
        <v>302</v>
      </c>
      <c r="D31" s="422">
        <v>300</v>
      </c>
      <c r="E31" s="13">
        <v>1490.93</v>
      </c>
      <c r="F31" s="14">
        <v>1.38</v>
      </c>
      <c r="G31" s="14">
        <v>3.8301999999999996</v>
      </c>
      <c r="H31" s="423" t="s">
        <v>374</v>
      </c>
      <c r="J31" s="204"/>
    </row>
    <row r="32" spans="2:10" x14ac:dyDescent="0.25">
      <c r="B32" s="242" t="s">
        <v>804</v>
      </c>
      <c r="C32" s="420" t="s">
        <v>298</v>
      </c>
      <c r="D32" s="422">
        <v>250</v>
      </c>
      <c r="E32" s="13">
        <v>1195.1600000000001</v>
      </c>
      <c r="F32" s="14">
        <v>1.1100000000000001</v>
      </c>
      <c r="G32" s="14">
        <v>4.7849999999999993</v>
      </c>
      <c r="H32" s="423" t="s">
        <v>805</v>
      </c>
      <c r="J32" s="204"/>
    </row>
    <row r="33" spans="2:10" x14ac:dyDescent="0.25">
      <c r="B33" s="230" t="s">
        <v>79</v>
      </c>
      <c r="C33" s="230"/>
      <c r="D33" s="424"/>
      <c r="E33" s="15">
        <f>SUM(E22:E32)</f>
        <v>41356.6</v>
      </c>
      <c r="F33" s="15">
        <f>SUM(F22:F32)</f>
        <v>38.380000000000003</v>
      </c>
      <c r="G33" s="12"/>
      <c r="H33" s="237"/>
      <c r="J33" s="204"/>
    </row>
    <row r="34" spans="2:10" x14ac:dyDescent="0.25">
      <c r="B34" s="206" t="s">
        <v>301</v>
      </c>
      <c r="C34" s="220"/>
      <c r="D34" s="290"/>
      <c r="E34" s="84"/>
      <c r="F34" s="67"/>
      <c r="G34" s="67"/>
      <c r="H34" s="293"/>
      <c r="J34" s="204"/>
    </row>
    <row r="35" spans="2:10" x14ac:dyDescent="0.25">
      <c r="B35" s="206" t="s">
        <v>13</v>
      </c>
      <c r="C35" s="220"/>
      <c r="D35" s="290"/>
      <c r="E35" s="84"/>
      <c r="F35" s="67"/>
      <c r="G35" s="67"/>
      <c r="H35" s="293"/>
      <c r="J35" s="204"/>
    </row>
    <row r="36" spans="2:10" x14ac:dyDescent="0.25">
      <c r="B36" s="227" t="s">
        <v>386</v>
      </c>
      <c r="C36" s="420" t="s">
        <v>300</v>
      </c>
      <c r="D36" s="294">
        <v>1300</v>
      </c>
      <c r="E36" s="88">
        <v>6414.05</v>
      </c>
      <c r="F36" s="89">
        <v>5.95</v>
      </c>
      <c r="G36" s="10">
        <v>4.1450000000000005</v>
      </c>
      <c r="H36" s="295" t="s">
        <v>387</v>
      </c>
      <c r="J36" s="204"/>
    </row>
    <row r="37" spans="2:10" x14ac:dyDescent="0.25">
      <c r="B37" s="227" t="s">
        <v>388</v>
      </c>
      <c r="C37" s="420" t="s">
        <v>300</v>
      </c>
      <c r="D37" s="294">
        <v>1000</v>
      </c>
      <c r="E37" s="88">
        <v>4994.63</v>
      </c>
      <c r="F37" s="89">
        <v>4.6399999999999997</v>
      </c>
      <c r="G37" s="10">
        <v>3.9243000000000001</v>
      </c>
      <c r="H37" s="295" t="s">
        <v>389</v>
      </c>
      <c r="J37" s="204"/>
    </row>
    <row r="38" spans="2:10" x14ac:dyDescent="0.25">
      <c r="B38" s="227" t="s">
        <v>390</v>
      </c>
      <c r="C38" s="420" t="s">
        <v>300</v>
      </c>
      <c r="D38" s="294">
        <v>1000</v>
      </c>
      <c r="E38" s="88">
        <v>4992.55</v>
      </c>
      <c r="F38" s="89">
        <v>4.63</v>
      </c>
      <c r="G38" s="10">
        <v>3.6346999999999996</v>
      </c>
      <c r="H38" s="295" t="s">
        <v>391</v>
      </c>
      <c r="J38" s="204"/>
    </row>
    <row r="39" spans="2:10" x14ac:dyDescent="0.25">
      <c r="B39" s="227" t="s">
        <v>392</v>
      </c>
      <c r="C39" s="420" t="s">
        <v>300</v>
      </c>
      <c r="D39" s="294">
        <v>1000</v>
      </c>
      <c r="E39" s="88">
        <v>4956.55</v>
      </c>
      <c r="F39" s="89">
        <v>4.5999999999999996</v>
      </c>
      <c r="G39" s="10">
        <v>4</v>
      </c>
      <c r="H39" s="295" t="s">
        <v>393</v>
      </c>
      <c r="J39" s="204"/>
    </row>
    <row r="40" spans="2:10" x14ac:dyDescent="0.25">
      <c r="B40" s="227" t="s">
        <v>394</v>
      </c>
      <c r="C40" s="420" t="s">
        <v>300</v>
      </c>
      <c r="D40" s="294">
        <v>500</v>
      </c>
      <c r="E40" s="88">
        <v>2496.1</v>
      </c>
      <c r="F40" s="89">
        <v>2.3199999999999998</v>
      </c>
      <c r="G40" s="10">
        <v>3.8056000000000001</v>
      </c>
      <c r="H40" s="295" t="s">
        <v>395</v>
      </c>
      <c r="J40" s="204"/>
    </row>
    <row r="41" spans="2:10" x14ac:dyDescent="0.25">
      <c r="B41" s="227" t="s">
        <v>396</v>
      </c>
      <c r="C41" s="420" t="s">
        <v>300</v>
      </c>
      <c r="D41" s="294">
        <v>500</v>
      </c>
      <c r="E41" s="88">
        <v>2493.7199999999998</v>
      </c>
      <c r="F41" s="89">
        <v>2.31</v>
      </c>
      <c r="G41" s="10">
        <v>3.8321999999999994</v>
      </c>
      <c r="H41" s="295" t="s">
        <v>397</v>
      </c>
      <c r="J41" s="204"/>
    </row>
    <row r="42" spans="2:10" x14ac:dyDescent="0.25">
      <c r="B42" s="227" t="s">
        <v>398</v>
      </c>
      <c r="C42" s="420" t="s">
        <v>300</v>
      </c>
      <c r="D42" s="294">
        <v>500</v>
      </c>
      <c r="E42" s="88">
        <v>2493.36</v>
      </c>
      <c r="F42" s="89">
        <v>2.31</v>
      </c>
      <c r="G42" s="10">
        <v>4.0500999999999996</v>
      </c>
      <c r="H42" s="295" t="s">
        <v>399</v>
      </c>
      <c r="J42" s="204"/>
    </row>
    <row r="43" spans="2:10" x14ac:dyDescent="0.25">
      <c r="B43" s="227" t="s">
        <v>400</v>
      </c>
      <c r="C43" s="420" t="s">
        <v>300</v>
      </c>
      <c r="D43" s="294">
        <v>500</v>
      </c>
      <c r="E43" s="88">
        <v>2492.4499999999998</v>
      </c>
      <c r="F43" s="89">
        <v>2.31</v>
      </c>
      <c r="G43" s="10">
        <v>3.95</v>
      </c>
      <c r="H43" s="295" t="s">
        <v>401</v>
      </c>
      <c r="J43" s="204"/>
    </row>
    <row r="44" spans="2:10" x14ac:dyDescent="0.25">
      <c r="B44" s="227" t="s">
        <v>402</v>
      </c>
      <c r="C44" s="420" t="s">
        <v>300</v>
      </c>
      <c r="D44" s="294">
        <v>500</v>
      </c>
      <c r="E44" s="88">
        <v>2477.6799999999998</v>
      </c>
      <c r="F44" s="89">
        <v>2.2999999999999998</v>
      </c>
      <c r="G44" s="10">
        <v>4.2702</v>
      </c>
      <c r="H44" s="295" t="s">
        <v>403</v>
      </c>
      <c r="J44" s="204"/>
    </row>
    <row r="45" spans="2:10" x14ac:dyDescent="0.25">
      <c r="B45" s="227" t="s">
        <v>404</v>
      </c>
      <c r="C45" s="420" t="s">
        <v>300</v>
      </c>
      <c r="D45" s="294">
        <v>500</v>
      </c>
      <c r="E45" s="88">
        <v>2465.5100000000002</v>
      </c>
      <c r="F45" s="89">
        <v>2.29</v>
      </c>
      <c r="G45" s="10">
        <v>4.5999999999999996</v>
      </c>
      <c r="H45" s="295" t="s">
        <v>405</v>
      </c>
      <c r="J45" s="204"/>
    </row>
    <row r="46" spans="2:10" x14ac:dyDescent="0.25">
      <c r="B46" s="227" t="s">
        <v>406</v>
      </c>
      <c r="C46" s="420" t="s">
        <v>295</v>
      </c>
      <c r="D46" s="294">
        <v>500</v>
      </c>
      <c r="E46" s="88">
        <v>2466.9299999999998</v>
      </c>
      <c r="F46" s="89">
        <v>2.29</v>
      </c>
      <c r="G46" s="10">
        <v>4.2548999999999992</v>
      </c>
      <c r="H46" s="295" t="s">
        <v>407</v>
      </c>
      <c r="J46" s="204"/>
    </row>
    <row r="47" spans="2:10" x14ac:dyDescent="0.25">
      <c r="B47" s="230" t="s">
        <v>79</v>
      </c>
      <c r="C47" s="220"/>
      <c r="D47" s="290"/>
      <c r="E47" s="70">
        <f>SUM(E36:E46)</f>
        <v>38743.53</v>
      </c>
      <c r="F47" s="16">
        <f>SUM(F36:F46)</f>
        <v>35.949999999999996</v>
      </c>
      <c r="G47" s="12"/>
      <c r="H47" s="237"/>
      <c r="J47" s="204"/>
    </row>
    <row r="48" spans="2:10" x14ac:dyDescent="0.25">
      <c r="B48" s="230" t="s">
        <v>85</v>
      </c>
      <c r="C48" s="220"/>
      <c r="D48" s="290"/>
      <c r="E48" s="87"/>
      <c r="F48" s="12"/>
      <c r="G48" s="12"/>
      <c r="H48" s="237"/>
      <c r="J48" s="204"/>
    </row>
    <row r="49" spans="2:10" x14ac:dyDescent="0.25">
      <c r="B49" s="242" t="s">
        <v>323</v>
      </c>
      <c r="C49" s="239" t="s">
        <v>90</v>
      </c>
      <c r="D49" s="236">
        <v>5500000</v>
      </c>
      <c r="E49" s="63">
        <v>5495</v>
      </c>
      <c r="F49" s="14">
        <v>5.0999999999999996</v>
      </c>
      <c r="G49" s="14">
        <v>3.3244999999999996</v>
      </c>
      <c r="H49" s="237" t="s">
        <v>324</v>
      </c>
      <c r="J49" s="204"/>
    </row>
    <row r="50" spans="2:10" x14ac:dyDescent="0.25">
      <c r="B50" s="242" t="s">
        <v>765</v>
      </c>
      <c r="C50" s="239" t="s">
        <v>90</v>
      </c>
      <c r="D50" s="236">
        <v>3500000</v>
      </c>
      <c r="E50" s="63">
        <v>3352.88</v>
      </c>
      <c r="F50" s="14">
        <v>3.11</v>
      </c>
      <c r="G50" s="14">
        <v>4.55</v>
      </c>
      <c r="H50" s="237" t="s">
        <v>766</v>
      </c>
      <c r="J50" s="204"/>
    </row>
    <row r="51" spans="2:10" x14ac:dyDescent="0.25">
      <c r="B51" s="242" t="s">
        <v>410</v>
      </c>
      <c r="C51" s="239" t="s">
        <v>90</v>
      </c>
      <c r="D51" s="236">
        <v>2500000</v>
      </c>
      <c r="E51" s="63">
        <v>2493.16</v>
      </c>
      <c r="F51" s="14">
        <v>2.31</v>
      </c>
      <c r="G51" s="14">
        <v>3.3372999999999999</v>
      </c>
      <c r="H51" s="237" t="s">
        <v>411</v>
      </c>
      <c r="J51" s="204"/>
    </row>
    <row r="52" spans="2:10" x14ac:dyDescent="0.25">
      <c r="B52" s="242" t="s">
        <v>806</v>
      </c>
      <c r="C52" s="239" t="s">
        <v>90</v>
      </c>
      <c r="D52" s="236">
        <v>2500000</v>
      </c>
      <c r="E52" s="63">
        <v>2455.92</v>
      </c>
      <c r="F52" s="14">
        <v>2.2799999999999998</v>
      </c>
      <c r="G52" s="14">
        <v>4.2</v>
      </c>
      <c r="H52" s="237" t="s">
        <v>807</v>
      </c>
      <c r="J52" s="204"/>
    </row>
    <row r="53" spans="2:10" x14ac:dyDescent="0.25">
      <c r="B53" s="242" t="s">
        <v>744</v>
      </c>
      <c r="C53" s="239" t="s">
        <v>90</v>
      </c>
      <c r="D53" s="236">
        <v>2500000</v>
      </c>
      <c r="E53" s="63">
        <v>2453.9699999999998</v>
      </c>
      <c r="F53" s="14">
        <v>2.2799999999999998</v>
      </c>
      <c r="G53" s="14">
        <v>4.2</v>
      </c>
      <c r="H53" s="237" t="s">
        <v>745</v>
      </c>
      <c r="J53" s="204"/>
    </row>
    <row r="54" spans="2:10" x14ac:dyDescent="0.25">
      <c r="B54" s="242" t="s">
        <v>408</v>
      </c>
      <c r="C54" s="239" t="s">
        <v>90</v>
      </c>
      <c r="D54" s="236">
        <v>1500000</v>
      </c>
      <c r="E54" s="63">
        <v>1496.89</v>
      </c>
      <c r="F54" s="14">
        <v>1.39</v>
      </c>
      <c r="G54" s="14">
        <v>3.2997999999999998</v>
      </c>
      <c r="H54" s="237" t="s">
        <v>409</v>
      </c>
      <c r="J54" s="204"/>
    </row>
    <row r="55" spans="2:10" x14ac:dyDescent="0.25">
      <c r="B55" s="242" t="s">
        <v>808</v>
      </c>
      <c r="C55" s="239" t="s">
        <v>90</v>
      </c>
      <c r="D55" s="236">
        <v>1213800</v>
      </c>
      <c r="E55" s="63">
        <v>1161.93</v>
      </c>
      <c r="F55" s="14">
        <v>1.08</v>
      </c>
      <c r="G55" s="14">
        <v>4.5386999999999995</v>
      </c>
      <c r="H55" s="237" t="s">
        <v>809</v>
      </c>
      <c r="J55" s="204"/>
    </row>
    <row r="56" spans="2:10" x14ac:dyDescent="0.25">
      <c r="B56" s="230" t="s">
        <v>79</v>
      </c>
      <c r="C56" s="220"/>
      <c r="D56" s="290"/>
      <c r="E56" s="70">
        <f>SUM(E49:E55)</f>
        <v>18909.75</v>
      </c>
      <c r="F56" s="70">
        <f>SUM(F49:F55)</f>
        <v>17.549999999999997</v>
      </c>
      <c r="G56" s="12"/>
      <c r="H56" s="237"/>
      <c r="J56" s="204"/>
    </row>
    <row r="57" spans="2:10" x14ac:dyDescent="0.25">
      <c r="B57" s="230" t="s">
        <v>100</v>
      </c>
      <c r="C57" s="230"/>
      <c r="D57" s="424"/>
      <c r="E57" s="11"/>
      <c r="F57" s="12"/>
      <c r="G57" s="12"/>
      <c r="H57" s="237"/>
      <c r="J57" s="204"/>
    </row>
    <row r="58" spans="2:10" x14ac:dyDescent="0.25">
      <c r="B58" s="230" t="s">
        <v>101</v>
      </c>
      <c r="C58" s="242"/>
      <c r="D58" s="269"/>
      <c r="E58" s="13">
        <v>7675.7</v>
      </c>
      <c r="F58" s="90">
        <v>7.12</v>
      </c>
      <c r="G58" s="10"/>
      <c r="H58" s="224"/>
      <c r="J58" s="204"/>
    </row>
    <row r="59" spans="2:10" x14ac:dyDescent="0.25">
      <c r="B59" s="230" t="s">
        <v>102</v>
      </c>
      <c r="C59" s="242"/>
      <c r="D59" s="269"/>
      <c r="E59" s="13">
        <v>-5691.16</v>
      </c>
      <c r="F59" s="90">
        <v>-5.25</v>
      </c>
      <c r="G59" s="10"/>
      <c r="H59" s="224"/>
      <c r="I59" s="372"/>
      <c r="J59" s="204"/>
    </row>
    <row r="60" spans="2:10" x14ac:dyDescent="0.25">
      <c r="B60" s="258" t="s">
        <v>103</v>
      </c>
      <c r="C60" s="258"/>
      <c r="D60" s="273"/>
      <c r="E60" s="91">
        <f>SUM(E59+E58+E33+E47)+E19+E56</f>
        <v>107730.16</v>
      </c>
      <c r="F60" s="91">
        <f>SUM(F59+F58+F33+F47)+F19+F56</f>
        <v>99.999999999999986</v>
      </c>
      <c r="G60" s="92"/>
      <c r="H60" s="274"/>
      <c r="I60" s="372"/>
      <c r="J60" s="204"/>
    </row>
    <row r="61" spans="2:10" x14ac:dyDescent="0.25">
      <c r="B61" s="242" t="s">
        <v>210</v>
      </c>
      <c r="C61" s="275"/>
      <c r="D61" s="276"/>
      <c r="E61" s="277"/>
      <c r="F61" s="277"/>
      <c r="G61" s="277"/>
      <c r="H61" s="278"/>
      <c r="I61" s="372"/>
      <c r="J61" s="204"/>
    </row>
    <row r="62" spans="2:10" x14ac:dyDescent="0.25">
      <c r="B62" s="510" t="s">
        <v>105</v>
      </c>
      <c r="C62" s="511"/>
      <c r="D62" s="511"/>
      <c r="E62" s="511"/>
      <c r="F62" s="511"/>
      <c r="G62" s="511"/>
      <c r="H62" s="512"/>
      <c r="J62" s="204"/>
    </row>
    <row r="63" spans="2:10" x14ac:dyDescent="0.25">
      <c r="B63" s="279" t="s">
        <v>106</v>
      </c>
      <c r="C63" s="280"/>
      <c r="D63" s="280"/>
      <c r="E63" s="280"/>
      <c r="F63" s="280"/>
      <c r="G63" s="280"/>
      <c r="H63" s="281"/>
      <c r="J63" s="204"/>
    </row>
    <row r="64" spans="2:10" x14ac:dyDescent="0.25">
      <c r="B64" s="265" t="s">
        <v>107</v>
      </c>
      <c r="C64" s="280"/>
      <c r="D64" s="280"/>
      <c r="E64" s="280"/>
      <c r="F64" s="280"/>
      <c r="G64" s="280"/>
      <c r="H64" s="281"/>
      <c r="J64" s="204"/>
    </row>
    <row r="65" spans="5:10" x14ac:dyDescent="0.25">
      <c r="E65" s="93"/>
      <c r="J65" s="204"/>
    </row>
    <row r="66" spans="5:10" x14ac:dyDescent="0.25">
      <c r="J66" s="204"/>
    </row>
    <row r="67" spans="5:10" x14ac:dyDescent="0.25">
      <c r="J67" s="204"/>
    </row>
    <row r="68" spans="5:10" x14ac:dyDescent="0.25">
      <c r="J68" s="204"/>
    </row>
    <row r="69" spans="5:10" x14ac:dyDescent="0.25">
      <c r="J69" s="204"/>
    </row>
    <row r="70" spans="5:10" x14ac:dyDescent="0.25">
      <c r="J70" s="204"/>
    </row>
    <row r="71" spans="5:10" x14ac:dyDescent="0.25">
      <c r="J71" s="204"/>
    </row>
    <row r="72" spans="5:10" x14ac:dyDescent="0.25">
      <c r="J72" s="204"/>
    </row>
    <row r="73" spans="5:10" x14ac:dyDescent="0.25">
      <c r="J73" s="204"/>
    </row>
    <row r="74" spans="5:10" x14ac:dyDescent="0.25">
      <c r="J74" s="204"/>
    </row>
    <row r="75" spans="5:10" x14ac:dyDescent="0.25">
      <c r="J75" s="204"/>
    </row>
    <row r="76" spans="5:10" x14ac:dyDescent="0.25">
      <c r="J76" s="204"/>
    </row>
    <row r="77" spans="5:10" x14ac:dyDescent="0.25">
      <c r="J77" s="204"/>
    </row>
    <row r="78" spans="5:10" x14ac:dyDescent="0.25">
      <c r="J78" s="204"/>
    </row>
    <row r="79" spans="5:10" x14ac:dyDescent="0.25">
      <c r="J79" s="204"/>
    </row>
    <row r="80" spans="5:10" x14ac:dyDescent="0.25">
      <c r="J80" s="204"/>
    </row>
    <row r="81" spans="10:10" x14ac:dyDescent="0.25">
      <c r="J81" s="204"/>
    </row>
    <row r="82" spans="10:10" x14ac:dyDescent="0.25">
      <c r="J82" s="204"/>
    </row>
    <row r="83" spans="10:10" x14ac:dyDescent="0.25">
      <c r="J83" s="204"/>
    </row>
    <row r="84" spans="10:10" x14ac:dyDescent="0.25">
      <c r="J84" s="204"/>
    </row>
    <row r="85" spans="10:10" x14ac:dyDescent="0.25">
      <c r="J85" s="204"/>
    </row>
    <row r="86" spans="10:10" x14ac:dyDescent="0.25">
      <c r="J86" s="204"/>
    </row>
    <row r="87" spans="10:10" x14ac:dyDescent="0.25">
      <c r="J87" s="204"/>
    </row>
    <row r="88" spans="10:10" x14ac:dyDescent="0.25">
      <c r="J88" s="204"/>
    </row>
    <row r="89" spans="10:10" x14ac:dyDescent="0.25">
      <c r="J89" s="204"/>
    </row>
    <row r="90" spans="10:10" x14ac:dyDescent="0.25">
      <c r="J90" s="23"/>
    </row>
    <row r="91" spans="10:10" x14ac:dyDescent="0.25">
      <c r="J91" s="204"/>
    </row>
    <row r="92" spans="10:10" x14ac:dyDescent="0.25">
      <c r="J92" s="204"/>
    </row>
    <row r="93" spans="10:10" x14ac:dyDescent="0.25">
      <c r="J93" s="204"/>
    </row>
    <row r="94" spans="10:10" x14ac:dyDescent="0.25">
      <c r="J94" s="204"/>
    </row>
    <row r="95" spans="10:10" x14ac:dyDescent="0.25">
      <c r="J95" s="204"/>
    </row>
    <row r="96" spans="10:10" x14ac:dyDescent="0.25">
      <c r="J96" s="204"/>
    </row>
    <row r="97" spans="10:10" x14ac:dyDescent="0.25">
      <c r="J97" s="204"/>
    </row>
    <row r="98" spans="10:10" x14ac:dyDescent="0.25">
      <c r="J98" s="204"/>
    </row>
    <row r="99" spans="10:10" x14ac:dyDescent="0.25">
      <c r="J99" s="204"/>
    </row>
    <row r="100" spans="10:10" x14ac:dyDescent="0.25">
      <c r="J100" s="204"/>
    </row>
    <row r="101" spans="10:10" x14ac:dyDescent="0.25">
      <c r="J101" s="204"/>
    </row>
    <row r="102" spans="10:10" x14ac:dyDescent="0.25">
      <c r="J102" s="204"/>
    </row>
    <row r="103" spans="10:10" x14ac:dyDescent="0.25">
      <c r="J103" s="204"/>
    </row>
    <row r="104" spans="10:10" x14ac:dyDescent="0.25">
      <c r="J104" s="204"/>
    </row>
    <row r="105" spans="10:10" x14ac:dyDescent="0.25">
      <c r="J105" s="204"/>
    </row>
    <row r="106" spans="10:10" x14ac:dyDescent="0.25">
      <c r="J106" s="204"/>
    </row>
    <row r="107" spans="10:10" x14ac:dyDescent="0.25">
      <c r="J107" s="204"/>
    </row>
    <row r="108" spans="10:10" x14ac:dyDescent="0.25">
      <c r="J108" s="204"/>
    </row>
  </sheetData>
  <mergeCells count="3">
    <mergeCell ref="B1:H1"/>
    <mergeCell ref="B2:H2"/>
    <mergeCell ref="B62:H62"/>
  </mergeCells>
  <pageMargins left="0.7" right="0.7" top="0.75" bottom="0.75" header="0.3" footer="0.3"/>
  <pageSetup paperSize="9" scale="5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A17" sqref="A17"/>
    </sheetView>
  </sheetViews>
  <sheetFormatPr defaultRowHeight="12.75" x14ac:dyDescent="0.2"/>
  <cols>
    <col min="1" max="1" width="39" style="114" customWidth="1"/>
    <col min="2" max="4" width="13.5703125" style="114" customWidth="1"/>
    <col min="5" max="5" width="17.140625" style="114" customWidth="1"/>
    <col min="6" max="8" width="13.5703125" style="114" customWidth="1"/>
    <col min="9" max="9" width="0.28515625" style="114" customWidth="1"/>
    <col min="10" max="10" width="13" style="114" customWidth="1"/>
    <col min="11" max="12" width="14.7109375" style="114" customWidth="1"/>
    <col min="13" max="256" width="9.140625" style="114"/>
    <col min="257" max="257" width="39" style="114" customWidth="1"/>
    <col min="258" max="260" width="13.5703125" style="114" customWidth="1"/>
    <col min="261" max="261" width="17.140625" style="114" customWidth="1"/>
    <col min="262" max="264" width="13.5703125" style="114" customWidth="1"/>
    <col min="265" max="265" width="0.28515625" style="114" customWidth="1"/>
    <col min="266" max="266" width="13" style="114" customWidth="1"/>
    <col min="267" max="268" width="14.7109375" style="114" customWidth="1"/>
    <col min="269" max="512" width="9.140625" style="114"/>
    <col min="513" max="513" width="39" style="114" customWidth="1"/>
    <col min="514" max="516" width="13.5703125" style="114" customWidth="1"/>
    <col min="517" max="517" width="17.140625" style="114" customWidth="1"/>
    <col min="518" max="520" width="13.5703125" style="114" customWidth="1"/>
    <col min="521" max="521" width="0.28515625" style="114" customWidth="1"/>
    <col min="522" max="522" width="13" style="114" customWidth="1"/>
    <col min="523" max="524" width="14.7109375" style="114" customWidth="1"/>
    <col min="525" max="768" width="9.140625" style="114"/>
    <col min="769" max="769" width="39" style="114" customWidth="1"/>
    <col min="770" max="772" width="13.5703125" style="114" customWidth="1"/>
    <col min="773" max="773" width="17.140625" style="114" customWidth="1"/>
    <col min="774" max="776" width="13.5703125" style="114" customWidth="1"/>
    <col min="777" max="777" width="0.28515625" style="114" customWidth="1"/>
    <col min="778" max="778" width="13" style="114" customWidth="1"/>
    <col min="779" max="780" width="14.7109375" style="114" customWidth="1"/>
    <col min="781" max="1024" width="9.140625" style="114"/>
    <col min="1025" max="1025" width="39" style="114" customWidth="1"/>
    <col min="1026" max="1028" width="13.5703125" style="114" customWidth="1"/>
    <col min="1029" max="1029" width="17.140625" style="114" customWidth="1"/>
    <col min="1030" max="1032" width="13.5703125" style="114" customWidth="1"/>
    <col min="1033" max="1033" width="0.28515625" style="114" customWidth="1"/>
    <col min="1034" max="1034" width="13" style="114" customWidth="1"/>
    <col min="1035" max="1036" width="14.7109375" style="114" customWidth="1"/>
    <col min="1037" max="1280" width="9.140625" style="114"/>
    <col min="1281" max="1281" width="39" style="114" customWidth="1"/>
    <col min="1282" max="1284" width="13.5703125" style="114" customWidth="1"/>
    <col min="1285" max="1285" width="17.140625" style="114" customWidth="1"/>
    <col min="1286" max="1288" width="13.5703125" style="114" customWidth="1"/>
    <col min="1289" max="1289" width="0.28515625" style="114" customWidth="1"/>
    <col min="1290" max="1290" width="13" style="114" customWidth="1"/>
    <col min="1291" max="1292" width="14.7109375" style="114" customWidth="1"/>
    <col min="1293" max="1536" width="9.140625" style="114"/>
    <col min="1537" max="1537" width="39" style="114" customWidth="1"/>
    <col min="1538" max="1540" width="13.5703125" style="114" customWidth="1"/>
    <col min="1541" max="1541" width="17.140625" style="114" customWidth="1"/>
    <col min="1542" max="1544" width="13.5703125" style="114" customWidth="1"/>
    <col min="1545" max="1545" width="0.28515625" style="114" customWidth="1"/>
    <col min="1546" max="1546" width="13" style="114" customWidth="1"/>
    <col min="1547" max="1548" width="14.7109375" style="114" customWidth="1"/>
    <col min="1549" max="1792" width="9.140625" style="114"/>
    <col min="1793" max="1793" width="39" style="114" customWidth="1"/>
    <col min="1794" max="1796" width="13.5703125" style="114" customWidth="1"/>
    <col min="1797" max="1797" width="17.140625" style="114" customWidth="1"/>
    <col min="1798" max="1800" width="13.5703125" style="114" customWidth="1"/>
    <col min="1801" max="1801" width="0.28515625" style="114" customWidth="1"/>
    <col min="1802" max="1802" width="13" style="114" customWidth="1"/>
    <col min="1803" max="1804" width="14.7109375" style="114" customWidth="1"/>
    <col min="1805" max="2048" width="9.140625" style="114"/>
    <col min="2049" max="2049" width="39" style="114" customWidth="1"/>
    <col min="2050" max="2052" width="13.5703125" style="114" customWidth="1"/>
    <col min="2053" max="2053" width="17.140625" style="114" customWidth="1"/>
    <col min="2054" max="2056" width="13.5703125" style="114" customWidth="1"/>
    <col min="2057" max="2057" width="0.28515625" style="114" customWidth="1"/>
    <col min="2058" max="2058" width="13" style="114" customWidth="1"/>
    <col min="2059" max="2060" width="14.7109375" style="114" customWidth="1"/>
    <col min="2061" max="2304" width="9.140625" style="114"/>
    <col min="2305" max="2305" width="39" style="114" customWidth="1"/>
    <col min="2306" max="2308" width="13.5703125" style="114" customWidth="1"/>
    <col min="2309" max="2309" width="17.140625" style="114" customWidth="1"/>
    <col min="2310" max="2312" width="13.5703125" style="114" customWidth="1"/>
    <col min="2313" max="2313" width="0.28515625" style="114" customWidth="1"/>
    <col min="2314" max="2314" width="13" style="114" customWidth="1"/>
    <col min="2315" max="2316" width="14.7109375" style="114" customWidth="1"/>
    <col min="2317" max="2560" width="9.140625" style="114"/>
    <col min="2561" max="2561" width="39" style="114" customWidth="1"/>
    <col min="2562" max="2564" width="13.5703125" style="114" customWidth="1"/>
    <col min="2565" max="2565" width="17.140625" style="114" customWidth="1"/>
    <col min="2566" max="2568" width="13.5703125" style="114" customWidth="1"/>
    <col min="2569" max="2569" width="0.28515625" style="114" customWidth="1"/>
    <col min="2570" max="2570" width="13" style="114" customWidth="1"/>
    <col min="2571" max="2572" width="14.7109375" style="114" customWidth="1"/>
    <col min="2573" max="2816" width="9.140625" style="114"/>
    <col min="2817" max="2817" width="39" style="114" customWidth="1"/>
    <col min="2818" max="2820" width="13.5703125" style="114" customWidth="1"/>
    <col min="2821" max="2821" width="17.140625" style="114" customWidth="1"/>
    <col min="2822" max="2824" width="13.5703125" style="114" customWidth="1"/>
    <col min="2825" max="2825" width="0.28515625" style="114" customWidth="1"/>
    <col min="2826" max="2826" width="13" style="114" customWidth="1"/>
    <col min="2827" max="2828" width="14.7109375" style="114" customWidth="1"/>
    <col min="2829" max="3072" width="9.140625" style="114"/>
    <col min="3073" max="3073" width="39" style="114" customWidth="1"/>
    <col min="3074" max="3076" width="13.5703125" style="114" customWidth="1"/>
    <col min="3077" max="3077" width="17.140625" style="114" customWidth="1"/>
    <col min="3078" max="3080" width="13.5703125" style="114" customWidth="1"/>
    <col min="3081" max="3081" width="0.28515625" style="114" customWidth="1"/>
    <col min="3082" max="3082" width="13" style="114" customWidth="1"/>
    <col min="3083" max="3084" width="14.7109375" style="114" customWidth="1"/>
    <col min="3085" max="3328" width="9.140625" style="114"/>
    <col min="3329" max="3329" width="39" style="114" customWidth="1"/>
    <col min="3330" max="3332" width="13.5703125" style="114" customWidth="1"/>
    <col min="3333" max="3333" width="17.140625" style="114" customWidth="1"/>
    <col min="3334" max="3336" width="13.5703125" style="114" customWidth="1"/>
    <col min="3337" max="3337" width="0.28515625" style="114" customWidth="1"/>
    <col min="3338" max="3338" width="13" style="114" customWidth="1"/>
    <col min="3339" max="3340" width="14.7109375" style="114" customWidth="1"/>
    <col min="3341" max="3584" width="9.140625" style="114"/>
    <col min="3585" max="3585" width="39" style="114" customWidth="1"/>
    <col min="3586" max="3588" width="13.5703125" style="114" customWidth="1"/>
    <col min="3589" max="3589" width="17.140625" style="114" customWidth="1"/>
    <col min="3590" max="3592" width="13.5703125" style="114" customWidth="1"/>
    <col min="3593" max="3593" width="0.28515625" style="114" customWidth="1"/>
    <col min="3594" max="3594" width="13" style="114" customWidth="1"/>
    <col min="3595" max="3596" width="14.7109375" style="114" customWidth="1"/>
    <col min="3597" max="3840" width="9.140625" style="114"/>
    <col min="3841" max="3841" width="39" style="114" customWidth="1"/>
    <col min="3842" max="3844" width="13.5703125" style="114" customWidth="1"/>
    <col min="3845" max="3845" width="17.140625" style="114" customWidth="1"/>
    <col min="3846" max="3848" width="13.5703125" style="114" customWidth="1"/>
    <col min="3849" max="3849" width="0.28515625" style="114" customWidth="1"/>
    <col min="3850" max="3850" width="13" style="114" customWidth="1"/>
    <col min="3851" max="3852" width="14.7109375" style="114" customWidth="1"/>
    <col min="3853" max="4096" width="9.140625" style="114"/>
    <col min="4097" max="4097" width="39" style="114" customWidth="1"/>
    <col min="4098" max="4100" width="13.5703125" style="114" customWidth="1"/>
    <col min="4101" max="4101" width="17.140625" style="114" customWidth="1"/>
    <col min="4102" max="4104" width="13.5703125" style="114" customWidth="1"/>
    <col min="4105" max="4105" width="0.28515625" style="114" customWidth="1"/>
    <col min="4106" max="4106" width="13" style="114" customWidth="1"/>
    <col min="4107" max="4108" width="14.7109375" style="114" customWidth="1"/>
    <col min="4109" max="4352" width="9.140625" style="114"/>
    <col min="4353" max="4353" width="39" style="114" customWidth="1"/>
    <col min="4354" max="4356" width="13.5703125" style="114" customWidth="1"/>
    <col min="4357" max="4357" width="17.140625" style="114" customWidth="1"/>
    <col min="4358" max="4360" width="13.5703125" style="114" customWidth="1"/>
    <col min="4361" max="4361" width="0.28515625" style="114" customWidth="1"/>
    <col min="4362" max="4362" width="13" style="114" customWidth="1"/>
    <col min="4363" max="4364" width="14.7109375" style="114" customWidth="1"/>
    <col min="4365" max="4608" width="9.140625" style="114"/>
    <col min="4609" max="4609" width="39" style="114" customWidth="1"/>
    <col min="4610" max="4612" width="13.5703125" style="114" customWidth="1"/>
    <col min="4613" max="4613" width="17.140625" style="114" customWidth="1"/>
    <col min="4614" max="4616" width="13.5703125" style="114" customWidth="1"/>
    <col min="4617" max="4617" width="0.28515625" style="114" customWidth="1"/>
    <col min="4618" max="4618" width="13" style="114" customWidth="1"/>
    <col min="4619" max="4620" width="14.7109375" style="114" customWidth="1"/>
    <col min="4621" max="4864" width="9.140625" style="114"/>
    <col min="4865" max="4865" width="39" style="114" customWidth="1"/>
    <col min="4866" max="4868" width="13.5703125" style="114" customWidth="1"/>
    <col min="4869" max="4869" width="17.140625" style="114" customWidth="1"/>
    <col min="4870" max="4872" width="13.5703125" style="114" customWidth="1"/>
    <col min="4873" max="4873" width="0.28515625" style="114" customWidth="1"/>
    <col min="4874" max="4874" width="13" style="114" customWidth="1"/>
    <col min="4875" max="4876" width="14.7109375" style="114" customWidth="1"/>
    <col min="4877" max="5120" width="9.140625" style="114"/>
    <col min="5121" max="5121" width="39" style="114" customWidth="1"/>
    <col min="5122" max="5124" width="13.5703125" style="114" customWidth="1"/>
    <col min="5125" max="5125" width="17.140625" style="114" customWidth="1"/>
    <col min="5126" max="5128" width="13.5703125" style="114" customWidth="1"/>
    <col min="5129" max="5129" width="0.28515625" style="114" customWidth="1"/>
    <col min="5130" max="5130" width="13" style="114" customWidth="1"/>
    <col min="5131" max="5132" width="14.7109375" style="114" customWidth="1"/>
    <col min="5133" max="5376" width="9.140625" style="114"/>
    <col min="5377" max="5377" width="39" style="114" customWidth="1"/>
    <col min="5378" max="5380" width="13.5703125" style="114" customWidth="1"/>
    <col min="5381" max="5381" width="17.140625" style="114" customWidth="1"/>
    <col min="5382" max="5384" width="13.5703125" style="114" customWidth="1"/>
    <col min="5385" max="5385" width="0.28515625" style="114" customWidth="1"/>
    <col min="5386" max="5386" width="13" style="114" customWidth="1"/>
    <col min="5387" max="5388" width="14.7109375" style="114" customWidth="1"/>
    <col min="5389" max="5632" width="9.140625" style="114"/>
    <col min="5633" max="5633" width="39" style="114" customWidth="1"/>
    <col min="5634" max="5636" width="13.5703125" style="114" customWidth="1"/>
    <col min="5637" max="5637" width="17.140625" style="114" customWidth="1"/>
    <col min="5638" max="5640" width="13.5703125" style="114" customWidth="1"/>
    <col min="5641" max="5641" width="0.28515625" style="114" customWidth="1"/>
    <col min="5642" max="5642" width="13" style="114" customWidth="1"/>
    <col min="5643" max="5644" width="14.7109375" style="114" customWidth="1"/>
    <col min="5645" max="5888" width="9.140625" style="114"/>
    <col min="5889" max="5889" width="39" style="114" customWidth="1"/>
    <col min="5890" max="5892" width="13.5703125" style="114" customWidth="1"/>
    <col min="5893" max="5893" width="17.140625" style="114" customWidth="1"/>
    <col min="5894" max="5896" width="13.5703125" style="114" customWidth="1"/>
    <col min="5897" max="5897" width="0.28515625" style="114" customWidth="1"/>
    <col min="5898" max="5898" width="13" style="114" customWidth="1"/>
    <col min="5899" max="5900" width="14.7109375" style="114" customWidth="1"/>
    <col min="5901" max="6144" width="9.140625" style="114"/>
    <col min="6145" max="6145" width="39" style="114" customWidth="1"/>
    <col min="6146" max="6148" width="13.5703125" style="114" customWidth="1"/>
    <col min="6149" max="6149" width="17.140625" style="114" customWidth="1"/>
    <col min="6150" max="6152" width="13.5703125" style="114" customWidth="1"/>
    <col min="6153" max="6153" width="0.28515625" style="114" customWidth="1"/>
    <col min="6154" max="6154" width="13" style="114" customWidth="1"/>
    <col min="6155" max="6156" width="14.7109375" style="114" customWidth="1"/>
    <col min="6157" max="6400" width="9.140625" style="114"/>
    <col min="6401" max="6401" width="39" style="114" customWidth="1"/>
    <col min="6402" max="6404" width="13.5703125" style="114" customWidth="1"/>
    <col min="6405" max="6405" width="17.140625" style="114" customWidth="1"/>
    <col min="6406" max="6408" width="13.5703125" style="114" customWidth="1"/>
    <col min="6409" max="6409" width="0.28515625" style="114" customWidth="1"/>
    <col min="6410" max="6410" width="13" style="114" customWidth="1"/>
    <col min="6411" max="6412" width="14.7109375" style="114" customWidth="1"/>
    <col min="6413" max="6656" width="9.140625" style="114"/>
    <col min="6657" max="6657" width="39" style="114" customWidth="1"/>
    <col min="6658" max="6660" width="13.5703125" style="114" customWidth="1"/>
    <col min="6661" max="6661" width="17.140625" style="114" customWidth="1"/>
    <col min="6662" max="6664" width="13.5703125" style="114" customWidth="1"/>
    <col min="6665" max="6665" width="0.28515625" style="114" customWidth="1"/>
    <col min="6666" max="6666" width="13" style="114" customWidth="1"/>
    <col min="6667" max="6668" width="14.7109375" style="114" customWidth="1"/>
    <col min="6669" max="6912" width="9.140625" style="114"/>
    <col min="6913" max="6913" width="39" style="114" customWidth="1"/>
    <col min="6914" max="6916" width="13.5703125" style="114" customWidth="1"/>
    <col min="6917" max="6917" width="17.140625" style="114" customWidth="1"/>
    <col min="6918" max="6920" width="13.5703125" style="114" customWidth="1"/>
    <col min="6921" max="6921" width="0.28515625" style="114" customWidth="1"/>
    <col min="6922" max="6922" width="13" style="114" customWidth="1"/>
    <col min="6923" max="6924" width="14.7109375" style="114" customWidth="1"/>
    <col min="6925" max="7168" width="9.140625" style="114"/>
    <col min="7169" max="7169" width="39" style="114" customWidth="1"/>
    <col min="7170" max="7172" width="13.5703125" style="114" customWidth="1"/>
    <col min="7173" max="7173" width="17.140625" style="114" customWidth="1"/>
    <col min="7174" max="7176" width="13.5703125" style="114" customWidth="1"/>
    <col min="7177" max="7177" width="0.28515625" style="114" customWidth="1"/>
    <col min="7178" max="7178" width="13" style="114" customWidth="1"/>
    <col min="7179" max="7180" width="14.7109375" style="114" customWidth="1"/>
    <col min="7181" max="7424" width="9.140625" style="114"/>
    <col min="7425" max="7425" width="39" style="114" customWidth="1"/>
    <col min="7426" max="7428" width="13.5703125" style="114" customWidth="1"/>
    <col min="7429" max="7429" width="17.140625" style="114" customWidth="1"/>
    <col min="7430" max="7432" width="13.5703125" style="114" customWidth="1"/>
    <col min="7433" max="7433" width="0.28515625" style="114" customWidth="1"/>
    <col min="7434" max="7434" width="13" style="114" customWidth="1"/>
    <col min="7435" max="7436" width="14.7109375" style="114" customWidth="1"/>
    <col min="7437" max="7680" width="9.140625" style="114"/>
    <col min="7681" max="7681" width="39" style="114" customWidth="1"/>
    <col min="7682" max="7684" width="13.5703125" style="114" customWidth="1"/>
    <col min="7685" max="7685" width="17.140625" style="114" customWidth="1"/>
    <col min="7686" max="7688" width="13.5703125" style="114" customWidth="1"/>
    <col min="7689" max="7689" width="0.28515625" style="114" customWidth="1"/>
    <col min="7690" max="7690" width="13" style="114" customWidth="1"/>
    <col min="7691" max="7692" width="14.7109375" style="114" customWidth="1"/>
    <col min="7693" max="7936" width="9.140625" style="114"/>
    <col min="7937" max="7937" width="39" style="114" customWidth="1"/>
    <col min="7938" max="7940" width="13.5703125" style="114" customWidth="1"/>
    <col min="7941" max="7941" width="17.140625" style="114" customWidth="1"/>
    <col min="7942" max="7944" width="13.5703125" style="114" customWidth="1"/>
    <col min="7945" max="7945" width="0.28515625" style="114" customWidth="1"/>
    <col min="7946" max="7946" width="13" style="114" customWidth="1"/>
    <col min="7947" max="7948" width="14.7109375" style="114" customWidth="1"/>
    <col min="7949" max="8192" width="9.140625" style="114"/>
    <col min="8193" max="8193" width="39" style="114" customWidth="1"/>
    <col min="8194" max="8196" width="13.5703125" style="114" customWidth="1"/>
    <col min="8197" max="8197" width="17.140625" style="114" customWidth="1"/>
    <col min="8198" max="8200" width="13.5703125" style="114" customWidth="1"/>
    <col min="8201" max="8201" width="0.28515625" style="114" customWidth="1"/>
    <col min="8202" max="8202" width="13" style="114" customWidth="1"/>
    <col min="8203" max="8204" width="14.7109375" style="114" customWidth="1"/>
    <col min="8205" max="8448" width="9.140625" style="114"/>
    <col min="8449" max="8449" width="39" style="114" customWidth="1"/>
    <col min="8450" max="8452" width="13.5703125" style="114" customWidth="1"/>
    <col min="8453" max="8453" width="17.140625" style="114" customWidth="1"/>
    <col min="8454" max="8456" width="13.5703125" style="114" customWidth="1"/>
    <col min="8457" max="8457" width="0.28515625" style="114" customWidth="1"/>
    <col min="8458" max="8458" width="13" style="114" customWidth="1"/>
    <col min="8459" max="8460" width="14.7109375" style="114" customWidth="1"/>
    <col min="8461" max="8704" width="9.140625" style="114"/>
    <col min="8705" max="8705" width="39" style="114" customWidth="1"/>
    <col min="8706" max="8708" width="13.5703125" style="114" customWidth="1"/>
    <col min="8709" max="8709" width="17.140625" style="114" customWidth="1"/>
    <col min="8710" max="8712" width="13.5703125" style="114" customWidth="1"/>
    <col min="8713" max="8713" width="0.28515625" style="114" customWidth="1"/>
    <col min="8714" max="8714" width="13" style="114" customWidth="1"/>
    <col min="8715" max="8716" width="14.7109375" style="114" customWidth="1"/>
    <col min="8717" max="8960" width="9.140625" style="114"/>
    <col min="8961" max="8961" width="39" style="114" customWidth="1"/>
    <col min="8962" max="8964" width="13.5703125" style="114" customWidth="1"/>
    <col min="8965" max="8965" width="17.140625" style="114" customWidth="1"/>
    <col min="8966" max="8968" width="13.5703125" style="114" customWidth="1"/>
    <col min="8969" max="8969" width="0.28515625" style="114" customWidth="1"/>
    <col min="8970" max="8970" width="13" style="114" customWidth="1"/>
    <col min="8971" max="8972" width="14.7109375" style="114" customWidth="1"/>
    <col min="8973" max="9216" width="9.140625" style="114"/>
    <col min="9217" max="9217" width="39" style="114" customWidth="1"/>
    <col min="9218" max="9220" width="13.5703125" style="114" customWidth="1"/>
    <col min="9221" max="9221" width="17.140625" style="114" customWidth="1"/>
    <col min="9222" max="9224" width="13.5703125" style="114" customWidth="1"/>
    <col min="9225" max="9225" width="0.28515625" style="114" customWidth="1"/>
    <col min="9226" max="9226" width="13" style="114" customWidth="1"/>
    <col min="9227" max="9228" width="14.7109375" style="114" customWidth="1"/>
    <col min="9229" max="9472" width="9.140625" style="114"/>
    <col min="9473" max="9473" width="39" style="114" customWidth="1"/>
    <col min="9474" max="9476" width="13.5703125" style="114" customWidth="1"/>
    <col min="9477" max="9477" width="17.140625" style="114" customWidth="1"/>
    <col min="9478" max="9480" width="13.5703125" style="114" customWidth="1"/>
    <col min="9481" max="9481" width="0.28515625" style="114" customWidth="1"/>
    <col min="9482" max="9482" width="13" style="114" customWidth="1"/>
    <col min="9483" max="9484" width="14.7109375" style="114" customWidth="1"/>
    <col min="9485" max="9728" width="9.140625" style="114"/>
    <col min="9729" max="9729" width="39" style="114" customWidth="1"/>
    <col min="9730" max="9732" width="13.5703125" style="114" customWidth="1"/>
    <col min="9733" max="9733" width="17.140625" style="114" customWidth="1"/>
    <col min="9734" max="9736" width="13.5703125" style="114" customWidth="1"/>
    <col min="9737" max="9737" width="0.28515625" style="114" customWidth="1"/>
    <col min="9738" max="9738" width="13" style="114" customWidth="1"/>
    <col min="9739" max="9740" width="14.7109375" style="114" customWidth="1"/>
    <col min="9741" max="9984" width="9.140625" style="114"/>
    <col min="9985" max="9985" width="39" style="114" customWidth="1"/>
    <col min="9986" max="9988" width="13.5703125" style="114" customWidth="1"/>
    <col min="9989" max="9989" width="17.140625" style="114" customWidth="1"/>
    <col min="9990" max="9992" width="13.5703125" style="114" customWidth="1"/>
    <col min="9993" max="9993" width="0.28515625" style="114" customWidth="1"/>
    <col min="9994" max="9994" width="13" style="114" customWidth="1"/>
    <col min="9995" max="9996" width="14.7109375" style="114" customWidth="1"/>
    <col min="9997" max="10240" width="9.140625" style="114"/>
    <col min="10241" max="10241" width="39" style="114" customWidth="1"/>
    <col min="10242" max="10244" width="13.5703125" style="114" customWidth="1"/>
    <col min="10245" max="10245" width="17.140625" style="114" customWidth="1"/>
    <col min="10246" max="10248" width="13.5703125" style="114" customWidth="1"/>
    <col min="10249" max="10249" width="0.28515625" style="114" customWidth="1"/>
    <col min="10250" max="10250" width="13" style="114" customWidth="1"/>
    <col min="10251" max="10252" width="14.7109375" style="114" customWidth="1"/>
    <col min="10253" max="10496" width="9.140625" style="114"/>
    <col min="10497" max="10497" width="39" style="114" customWidth="1"/>
    <col min="10498" max="10500" width="13.5703125" style="114" customWidth="1"/>
    <col min="10501" max="10501" width="17.140625" style="114" customWidth="1"/>
    <col min="10502" max="10504" width="13.5703125" style="114" customWidth="1"/>
    <col min="10505" max="10505" width="0.28515625" style="114" customWidth="1"/>
    <col min="10506" max="10506" width="13" style="114" customWidth="1"/>
    <col min="10507" max="10508" width="14.7109375" style="114" customWidth="1"/>
    <col min="10509" max="10752" width="9.140625" style="114"/>
    <col min="10753" max="10753" width="39" style="114" customWidth="1"/>
    <col min="10754" max="10756" width="13.5703125" style="114" customWidth="1"/>
    <col min="10757" max="10757" width="17.140625" style="114" customWidth="1"/>
    <col min="10758" max="10760" width="13.5703125" style="114" customWidth="1"/>
    <col min="10761" max="10761" width="0.28515625" style="114" customWidth="1"/>
    <col min="10762" max="10762" width="13" style="114" customWidth="1"/>
    <col min="10763" max="10764" width="14.7109375" style="114" customWidth="1"/>
    <col min="10765" max="11008" width="9.140625" style="114"/>
    <col min="11009" max="11009" width="39" style="114" customWidth="1"/>
    <col min="11010" max="11012" width="13.5703125" style="114" customWidth="1"/>
    <col min="11013" max="11013" width="17.140625" style="114" customWidth="1"/>
    <col min="11014" max="11016" width="13.5703125" style="114" customWidth="1"/>
    <col min="11017" max="11017" width="0.28515625" style="114" customWidth="1"/>
    <col min="11018" max="11018" width="13" style="114" customWidth="1"/>
    <col min="11019" max="11020" width="14.7109375" style="114" customWidth="1"/>
    <col min="11021" max="11264" width="9.140625" style="114"/>
    <col min="11265" max="11265" width="39" style="114" customWidth="1"/>
    <col min="11266" max="11268" width="13.5703125" style="114" customWidth="1"/>
    <col min="11269" max="11269" width="17.140625" style="114" customWidth="1"/>
    <col min="11270" max="11272" width="13.5703125" style="114" customWidth="1"/>
    <col min="11273" max="11273" width="0.28515625" style="114" customWidth="1"/>
    <col min="11274" max="11274" width="13" style="114" customWidth="1"/>
    <col min="11275" max="11276" width="14.7109375" style="114" customWidth="1"/>
    <col min="11277" max="11520" width="9.140625" style="114"/>
    <col min="11521" max="11521" width="39" style="114" customWidth="1"/>
    <col min="11522" max="11524" width="13.5703125" style="114" customWidth="1"/>
    <col min="11525" max="11525" width="17.140625" style="114" customWidth="1"/>
    <col min="11526" max="11528" width="13.5703125" style="114" customWidth="1"/>
    <col min="11529" max="11529" width="0.28515625" style="114" customWidth="1"/>
    <col min="11530" max="11530" width="13" style="114" customWidth="1"/>
    <col min="11531" max="11532" width="14.7109375" style="114" customWidth="1"/>
    <col min="11533" max="11776" width="9.140625" style="114"/>
    <col min="11777" max="11777" width="39" style="114" customWidth="1"/>
    <col min="11778" max="11780" width="13.5703125" style="114" customWidth="1"/>
    <col min="11781" max="11781" width="17.140625" style="114" customWidth="1"/>
    <col min="11782" max="11784" width="13.5703125" style="114" customWidth="1"/>
    <col min="11785" max="11785" width="0.28515625" style="114" customWidth="1"/>
    <col min="11786" max="11786" width="13" style="114" customWidth="1"/>
    <col min="11787" max="11788" width="14.7109375" style="114" customWidth="1"/>
    <col min="11789" max="12032" width="9.140625" style="114"/>
    <col min="12033" max="12033" width="39" style="114" customWidth="1"/>
    <col min="12034" max="12036" width="13.5703125" style="114" customWidth="1"/>
    <col min="12037" max="12037" width="17.140625" style="114" customWidth="1"/>
    <col min="12038" max="12040" width="13.5703125" style="114" customWidth="1"/>
    <col min="12041" max="12041" width="0.28515625" style="114" customWidth="1"/>
    <col min="12042" max="12042" width="13" style="114" customWidth="1"/>
    <col min="12043" max="12044" width="14.7109375" style="114" customWidth="1"/>
    <col min="12045" max="12288" width="9.140625" style="114"/>
    <col min="12289" max="12289" width="39" style="114" customWidth="1"/>
    <col min="12290" max="12292" width="13.5703125" style="114" customWidth="1"/>
    <col min="12293" max="12293" width="17.140625" style="114" customWidth="1"/>
    <col min="12294" max="12296" width="13.5703125" style="114" customWidth="1"/>
    <col min="12297" max="12297" width="0.28515625" style="114" customWidth="1"/>
    <col min="12298" max="12298" width="13" style="114" customWidth="1"/>
    <col min="12299" max="12300" width="14.7109375" style="114" customWidth="1"/>
    <col min="12301" max="12544" width="9.140625" style="114"/>
    <col min="12545" max="12545" width="39" style="114" customWidth="1"/>
    <col min="12546" max="12548" width="13.5703125" style="114" customWidth="1"/>
    <col min="12549" max="12549" width="17.140625" style="114" customWidth="1"/>
    <col min="12550" max="12552" width="13.5703125" style="114" customWidth="1"/>
    <col min="12553" max="12553" width="0.28515625" style="114" customWidth="1"/>
    <col min="12554" max="12554" width="13" style="114" customWidth="1"/>
    <col min="12555" max="12556" width="14.7109375" style="114" customWidth="1"/>
    <col min="12557" max="12800" width="9.140625" style="114"/>
    <col min="12801" max="12801" width="39" style="114" customWidth="1"/>
    <col min="12802" max="12804" width="13.5703125" style="114" customWidth="1"/>
    <col min="12805" max="12805" width="17.140625" style="114" customWidth="1"/>
    <col min="12806" max="12808" width="13.5703125" style="114" customWidth="1"/>
    <col min="12809" max="12809" width="0.28515625" style="114" customWidth="1"/>
    <col min="12810" max="12810" width="13" style="114" customWidth="1"/>
    <col min="12811" max="12812" width="14.7109375" style="114" customWidth="1"/>
    <col min="12813" max="13056" width="9.140625" style="114"/>
    <col min="13057" max="13057" width="39" style="114" customWidth="1"/>
    <col min="13058" max="13060" width="13.5703125" style="114" customWidth="1"/>
    <col min="13061" max="13061" width="17.140625" style="114" customWidth="1"/>
    <col min="13062" max="13064" width="13.5703125" style="114" customWidth="1"/>
    <col min="13065" max="13065" width="0.28515625" style="114" customWidth="1"/>
    <col min="13066" max="13066" width="13" style="114" customWidth="1"/>
    <col min="13067" max="13068" width="14.7109375" style="114" customWidth="1"/>
    <col min="13069" max="13312" width="9.140625" style="114"/>
    <col min="13313" max="13313" width="39" style="114" customWidth="1"/>
    <col min="13314" max="13316" width="13.5703125" style="114" customWidth="1"/>
    <col min="13317" max="13317" width="17.140625" style="114" customWidth="1"/>
    <col min="13318" max="13320" width="13.5703125" style="114" customWidth="1"/>
    <col min="13321" max="13321" width="0.28515625" style="114" customWidth="1"/>
    <col min="13322" max="13322" width="13" style="114" customWidth="1"/>
    <col min="13323" max="13324" width="14.7109375" style="114" customWidth="1"/>
    <col min="13325" max="13568" width="9.140625" style="114"/>
    <col min="13569" max="13569" width="39" style="114" customWidth="1"/>
    <col min="13570" max="13572" width="13.5703125" style="114" customWidth="1"/>
    <col min="13573" max="13573" width="17.140625" style="114" customWidth="1"/>
    <col min="13574" max="13576" width="13.5703125" style="114" customWidth="1"/>
    <col min="13577" max="13577" width="0.28515625" style="114" customWidth="1"/>
    <col min="13578" max="13578" width="13" style="114" customWidth="1"/>
    <col min="13579" max="13580" width="14.7109375" style="114" customWidth="1"/>
    <col min="13581" max="13824" width="9.140625" style="114"/>
    <col min="13825" max="13825" width="39" style="114" customWidth="1"/>
    <col min="13826" max="13828" width="13.5703125" style="114" customWidth="1"/>
    <col min="13829" max="13829" width="17.140625" style="114" customWidth="1"/>
    <col min="13830" max="13832" width="13.5703125" style="114" customWidth="1"/>
    <col min="13833" max="13833" width="0.28515625" style="114" customWidth="1"/>
    <col min="13834" max="13834" width="13" style="114" customWidth="1"/>
    <col min="13835" max="13836" width="14.7109375" style="114" customWidth="1"/>
    <col min="13837" max="14080" width="9.140625" style="114"/>
    <col min="14081" max="14081" width="39" style="114" customWidth="1"/>
    <col min="14082" max="14084" width="13.5703125" style="114" customWidth="1"/>
    <col min="14085" max="14085" width="17.140625" style="114" customWidth="1"/>
    <col min="14086" max="14088" width="13.5703125" style="114" customWidth="1"/>
    <col min="14089" max="14089" width="0.28515625" style="114" customWidth="1"/>
    <col min="14090" max="14090" width="13" style="114" customWidth="1"/>
    <col min="14091" max="14092" width="14.7109375" style="114" customWidth="1"/>
    <col min="14093" max="14336" width="9.140625" style="114"/>
    <col min="14337" max="14337" width="39" style="114" customWidth="1"/>
    <col min="14338" max="14340" width="13.5703125" style="114" customWidth="1"/>
    <col min="14341" max="14341" width="17.140625" style="114" customWidth="1"/>
    <col min="14342" max="14344" width="13.5703125" style="114" customWidth="1"/>
    <col min="14345" max="14345" width="0.28515625" style="114" customWidth="1"/>
    <col min="14346" max="14346" width="13" style="114" customWidth="1"/>
    <col min="14347" max="14348" width="14.7109375" style="114" customWidth="1"/>
    <col min="14349" max="14592" width="9.140625" style="114"/>
    <col min="14593" max="14593" width="39" style="114" customWidth="1"/>
    <col min="14594" max="14596" width="13.5703125" style="114" customWidth="1"/>
    <col min="14597" max="14597" width="17.140625" style="114" customWidth="1"/>
    <col min="14598" max="14600" width="13.5703125" style="114" customWidth="1"/>
    <col min="14601" max="14601" width="0.28515625" style="114" customWidth="1"/>
    <col min="14602" max="14602" width="13" style="114" customWidth="1"/>
    <col min="14603" max="14604" width="14.7109375" style="114" customWidth="1"/>
    <col min="14605" max="14848" width="9.140625" style="114"/>
    <col min="14849" max="14849" width="39" style="114" customWidth="1"/>
    <col min="14850" max="14852" width="13.5703125" style="114" customWidth="1"/>
    <col min="14853" max="14853" width="17.140625" style="114" customWidth="1"/>
    <col min="14854" max="14856" width="13.5703125" style="114" customWidth="1"/>
    <col min="14857" max="14857" width="0.28515625" style="114" customWidth="1"/>
    <col min="14858" max="14858" width="13" style="114" customWidth="1"/>
    <col min="14859" max="14860" width="14.7109375" style="114" customWidth="1"/>
    <col min="14861" max="15104" width="9.140625" style="114"/>
    <col min="15105" max="15105" width="39" style="114" customWidth="1"/>
    <col min="15106" max="15108" width="13.5703125" style="114" customWidth="1"/>
    <col min="15109" max="15109" width="17.140625" style="114" customWidth="1"/>
    <col min="15110" max="15112" width="13.5703125" style="114" customWidth="1"/>
    <col min="15113" max="15113" width="0.28515625" style="114" customWidth="1"/>
    <col min="15114" max="15114" width="13" style="114" customWidth="1"/>
    <col min="15115" max="15116" width="14.7109375" style="114" customWidth="1"/>
    <col min="15117" max="15360" width="9.140625" style="114"/>
    <col min="15361" max="15361" width="39" style="114" customWidth="1"/>
    <col min="15362" max="15364" width="13.5703125" style="114" customWidth="1"/>
    <col min="15365" max="15365" width="17.140625" style="114" customWidth="1"/>
    <col min="15366" max="15368" width="13.5703125" style="114" customWidth="1"/>
    <col min="15369" max="15369" width="0.28515625" style="114" customWidth="1"/>
    <col min="15370" max="15370" width="13" style="114" customWidth="1"/>
    <col min="15371" max="15372" width="14.7109375" style="114" customWidth="1"/>
    <col min="15373" max="15616" width="9.140625" style="114"/>
    <col min="15617" max="15617" width="39" style="114" customWidth="1"/>
    <col min="15618" max="15620" width="13.5703125" style="114" customWidth="1"/>
    <col min="15621" max="15621" width="17.140625" style="114" customWidth="1"/>
    <col min="15622" max="15624" width="13.5703125" style="114" customWidth="1"/>
    <col min="15625" max="15625" width="0.28515625" style="114" customWidth="1"/>
    <col min="15626" max="15626" width="13" style="114" customWidth="1"/>
    <col min="15627" max="15628" width="14.7109375" style="114" customWidth="1"/>
    <col min="15629" max="15872" width="9.140625" style="114"/>
    <col min="15873" max="15873" width="39" style="114" customWidth="1"/>
    <col min="15874" max="15876" width="13.5703125" style="114" customWidth="1"/>
    <col min="15877" max="15877" width="17.140625" style="114" customWidth="1"/>
    <col min="15878" max="15880" width="13.5703125" style="114" customWidth="1"/>
    <col min="15881" max="15881" width="0.28515625" style="114" customWidth="1"/>
    <col min="15882" max="15882" width="13" style="114" customWidth="1"/>
    <col min="15883" max="15884" width="14.7109375" style="114" customWidth="1"/>
    <col min="15885" max="16128" width="9.140625" style="114"/>
    <col min="16129" max="16129" width="39" style="114" customWidth="1"/>
    <col min="16130" max="16132" width="13.5703125" style="114" customWidth="1"/>
    <col min="16133" max="16133" width="17.140625" style="114" customWidth="1"/>
    <col min="16134" max="16136" width="13.5703125" style="114" customWidth="1"/>
    <col min="16137" max="16137" width="0.28515625" style="114" customWidth="1"/>
    <col min="16138" max="16138" width="13" style="114" customWidth="1"/>
    <col min="16139" max="16140" width="14.7109375" style="114" customWidth="1"/>
    <col min="16141" max="16384" width="9.140625" style="114"/>
  </cols>
  <sheetData>
    <row r="1" spans="1:12" s="98" customFormat="1" ht="12" x14ac:dyDescent="0.2">
      <c r="A1" s="94" t="s">
        <v>2</v>
      </c>
      <c r="B1" s="95"/>
      <c r="C1" s="95"/>
      <c r="D1" s="95"/>
      <c r="E1" s="96"/>
      <c r="F1" s="95"/>
      <c r="G1" s="95"/>
      <c r="H1" s="95"/>
      <c r="I1" s="97"/>
    </row>
    <row r="2" spans="1:12" s="98" customFormat="1" ht="12" x14ac:dyDescent="0.2">
      <c r="A2" s="94" t="s">
        <v>412</v>
      </c>
      <c r="B2" s="95"/>
      <c r="C2" s="95"/>
      <c r="D2" s="95"/>
      <c r="E2" s="96"/>
      <c r="F2" s="95"/>
      <c r="G2" s="95"/>
      <c r="H2" s="95"/>
      <c r="I2" s="97"/>
    </row>
    <row r="3" spans="1:12" s="98" customFormat="1" ht="12" x14ac:dyDescent="0.2">
      <c r="A3" s="332" t="s">
        <v>746</v>
      </c>
      <c r="B3" s="95"/>
      <c r="C3" s="95"/>
      <c r="D3" s="95"/>
      <c r="E3" s="96"/>
      <c r="F3" s="95"/>
      <c r="G3" s="95"/>
      <c r="H3" s="95"/>
      <c r="I3" s="97"/>
    </row>
    <row r="4" spans="1:12" s="98" customFormat="1" ht="12" x14ac:dyDescent="0.2">
      <c r="A4" s="95"/>
      <c r="B4" s="95"/>
      <c r="C4" s="95"/>
      <c r="D4" s="95"/>
      <c r="E4" s="96"/>
      <c r="F4" s="95"/>
      <c r="G4" s="95"/>
      <c r="H4" s="95"/>
      <c r="I4" s="97"/>
    </row>
    <row r="5" spans="1:12" s="98" customFormat="1" ht="30" x14ac:dyDescent="0.2">
      <c r="A5" s="99" t="s">
        <v>413</v>
      </c>
      <c r="B5" s="99" t="s">
        <v>810</v>
      </c>
      <c r="C5" s="99" t="s">
        <v>5</v>
      </c>
      <c r="D5" s="99" t="s">
        <v>6</v>
      </c>
      <c r="E5" s="100" t="s">
        <v>414</v>
      </c>
      <c r="F5" s="99" t="s">
        <v>264</v>
      </c>
      <c r="G5" s="219" t="s">
        <v>9</v>
      </c>
      <c r="H5" s="99" t="s">
        <v>10</v>
      </c>
      <c r="I5" s="97"/>
    </row>
    <row r="6" spans="1:12" s="98" customFormat="1" ht="12" x14ac:dyDescent="0.2">
      <c r="A6" s="101" t="s">
        <v>86</v>
      </c>
      <c r="B6" s="102"/>
      <c r="C6" s="102"/>
      <c r="D6" s="102"/>
      <c r="E6" s="102"/>
      <c r="F6" s="102"/>
      <c r="G6" s="102"/>
      <c r="H6" s="102"/>
      <c r="I6" s="97"/>
    </row>
    <row r="7" spans="1:12" s="98" customFormat="1" ht="12" x14ac:dyDescent="0.2">
      <c r="A7" s="101" t="s">
        <v>85</v>
      </c>
      <c r="B7" s="102"/>
      <c r="C7" s="102"/>
      <c r="D7" s="102"/>
      <c r="E7" s="103"/>
      <c r="F7" s="103"/>
      <c r="G7" s="103"/>
      <c r="H7" s="102"/>
      <c r="I7" s="97"/>
    </row>
    <row r="8" spans="1:12" s="98" customFormat="1" ht="12" x14ac:dyDescent="0.2">
      <c r="A8" s="550" t="s">
        <v>811</v>
      </c>
      <c r="B8" s="104" t="s">
        <v>812</v>
      </c>
      <c r="C8" s="105" t="s">
        <v>90</v>
      </c>
      <c r="D8" s="105">
        <v>2500000</v>
      </c>
      <c r="E8" s="105">
        <v>2497.9499999999998</v>
      </c>
      <c r="F8" s="105">
        <v>0.99</v>
      </c>
      <c r="G8" s="105">
        <v>3.3242000000000003</v>
      </c>
      <c r="H8" s="105" t="s">
        <v>813</v>
      </c>
      <c r="I8" s="97"/>
    </row>
    <row r="9" spans="1:12" s="98" customFormat="1" ht="12" x14ac:dyDescent="0.2">
      <c r="A9" s="106" t="s">
        <v>79</v>
      </c>
      <c r="B9" s="104"/>
      <c r="C9" s="105"/>
      <c r="D9" s="105"/>
      <c r="E9" s="551">
        <f>SUM(E8)</f>
        <v>2497.9499999999998</v>
      </c>
      <c r="F9" s="552">
        <f>SUM(F8)</f>
        <v>0.99</v>
      </c>
      <c r="G9" s="105"/>
      <c r="H9" s="105"/>
      <c r="I9" s="97"/>
    </row>
    <row r="10" spans="1:12" s="98" customFormat="1" ht="12" x14ac:dyDescent="0.2">
      <c r="A10" s="101" t="s">
        <v>415</v>
      </c>
      <c r="B10" s="104"/>
      <c r="C10" s="104"/>
      <c r="D10" s="104"/>
      <c r="E10" s="105"/>
      <c r="F10" s="105"/>
      <c r="G10" s="105"/>
      <c r="H10" s="105"/>
      <c r="I10" s="97"/>
    </row>
    <row r="11" spans="1:12" s="98" customFormat="1" ht="12" x14ac:dyDescent="0.2">
      <c r="A11" s="107" t="s">
        <v>416</v>
      </c>
      <c r="B11" s="104"/>
      <c r="C11" s="104"/>
      <c r="D11" s="104"/>
      <c r="E11" s="108">
        <v>248484.33</v>
      </c>
      <c r="F11" s="425">
        <v>98.27</v>
      </c>
      <c r="G11" s="425"/>
      <c r="H11" s="104"/>
      <c r="I11" s="109"/>
      <c r="K11" s="2"/>
      <c r="L11" s="2"/>
    </row>
    <row r="12" spans="1:12" s="98" customFormat="1" ht="12" x14ac:dyDescent="0.2">
      <c r="A12" s="107" t="s">
        <v>417</v>
      </c>
      <c r="B12" s="104"/>
      <c r="C12" s="104"/>
      <c r="D12" s="104"/>
      <c r="E12" s="108">
        <v>1885.8700000000072</v>
      </c>
      <c r="F12" s="425">
        <v>0.74</v>
      </c>
      <c r="G12" s="425"/>
      <c r="H12" s="104"/>
      <c r="I12" s="110"/>
      <c r="J12" s="111"/>
      <c r="K12" s="3"/>
      <c r="L12" s="4"/>
    </row>
    <row r="13" spans="1:12" s="98" customFormat="1" ht="12" x14ac:dyDescent="0.2">
      <c r="A13" s="101" t="s">
        <v>418</v>
      </c>
      <c r="B13" s="104"/>
      <c r="C13" s="104"/>
      <c r="D13" s="104"/>
      <c r="E13" s="112">
        <f>SUM(E11:E12)+E8</f>
        <v>252868.15</v>
      </c>
      <c r="F13" s="112">
        <f>SUM(F11:F12)+F8</f>
        <v>99.999999999999986</v>
      </c>
      <c r="G13" s="426"/>
      <c r="H13" s="113"/>
      <c r="I13" s="97"/>
      <c r="K13" s="3"/>
      <c r="L13" s="4"/>
    </row>
    <row r="15" spans="1:12" ht="15" x14ac:dyDescent="0.25">
      <c r="A15" s="265" t="s">
        <v>107</v>
      </c>
      <c r="E15" s="33"/>
    </row>
  </sheetData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5</vt:i4>
      </vt:variant>
    </vt:vector>
  </HeadingPairs>
  <TitlesOfParts>
    <vt:vector size="23" baseType="lpstr">
      <vt:lpstr>LTBPDF</vt:lpstr>
      <vt:lpstr>LTCHF</vt:lpstr>
      <vt:lpstr>LTCRF</vt:lpstr>
      <vt:lpstr>LTFBF</vt:lpstr>
      <vt:lpstr>LTGLTF</vt:lpstr>
      <vt:lpstr>LTLQF</vt:lpstr>
      <vt:lpstr>LTLDSTF</vt:lpstr>
      <vt:lpstr>LTMMF</vt:lpstr>
      <vt:lpstr>LTCF</vt:lpstr>
      <vt:lpstr>LTRICBF</vt:lpstr>
      <vt:lpstr>LTSTBF</vt:lpstr>
      <vt:lpstr>LTTACBF</vt:lpstr>
      <vt:lpstr>LTUSTF</vt:lpstr>
      <vt:lpstr>LTFMPXIVA</vt:lpstr>
      <vt:lpstr>LTFMPXVIIIB</vt:lpstr>
      <vt:lpstr>LTFMPXVIIIC</vt:lpstr>
      <vt:lpstr>LTFMPXVIIID</vt:lpstr>
      <vt:lpstr>LTFMPXVIIB</vt:lpstr>
      <vt:lpstr>LTGLTF!Print_Area</vt:lpstr>
      <vt:lpstr>LTMMF!Print_Area</vt:lpstr>
      <vt:lpstr>LTRICBF!Print_Area</vt:lpstr>
      <vt:lpstr>LTTACBF!Print_Area</vt:lpstr>
      <vt:lpstr>LTUSTF!Print_Area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Anil Kadu</dc:creator>
  <cp:lastModifiedBy>Tarun Tiwari</cp:lastModifiedBy>
  <dcterms:created xsi:type="dcterms:W3CDTF">2022-02-03T09:41:41Z</dcterms:created>
  <dcterms:modified xsi:type="dcterms:W3CDTF">2022-03-07T07:57:37Z</dcterms:modified>
</cp:coreProperties>
</file>